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 - Wettkämpfe\Kaiserbergfest\2024-Kaiserbergfest\"/>
    </mc:Choice>
  </mc:AlternateContent>
  <xr:revisionPtr revIDLastSave="0" documentId="13_ncr:1_{7E576098-1CFF-4AE0-BDDA-6730B9FC11AB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LK-m" sheetId="25" r:id="rId1"/>
    <sheet name="P-m" sheetId="24" r:id="rId2"/>
    <sheet name="Ergebnis 4Kampf" sheetId="27" r:id="rId3"/>
    <sheet name="Ergebnis 6Kampf" sheetId="26" r:id="rId4"/>
  </sheets>
  <definedNames>
    <definedName name="_xlnm.Print_Area" localSheetId="0">'LK-m'!$A$1:$AD$17</definedName>
    <definedName name="_xlnm.Print_Titles" localSheetId="0">'LK-m'!$3:$16</definedName>
    <definedName name="_xlnm.Print_Titles" localSheetId="1">'P-m'!$1:$5</definedName>
  </definedNames>
  <calcPr calcId="191029" fullPrecision="0"/>
</workbook>
</file>

<file path=xl/calcChain.xml><?xml version="1.0" encoding="utf-8"?>
<calcChain xmlns="http://schemas.openxmlformats.org/spreadsheetml/2006/main">
  <c r="A9" i="24" l="1"/>
  <c r="A14" i="27"/>
  <c r="AC45" i="27"/>
  <c r="Y45" i="27"/>
  <c r="U45" i="27"/>
  <c r="I45" i="27"/>
  <c r="AC43" i="27"/>
  <c r="Y43" i="27"/>
  <c r="U43" i="27"/>
  <c r="I43" i="27"/>
  <c r="AC42" i="27"/>
  <c r="Y42" i="27"/>
  <c r="U42" i="27"/>
  <c r="I42" i="27"/>
  <c r="AC41" i="27"/>
  <c r="Y41" i="27"/>
  <c r="U41" i="27"/>
  <c r="I41" i="27"/>
  <c r="AC44" i="27"/>
  <c r="Y44" i="27"/>
  <c r="U44" i="27"/>
  <c r="I44" i="27"/>
  <c r="AC40" i="27"/>
  <c r="Y40" i="27"/>
  <c r="U40" i="27"/>
  <c r="I40" i="27"/>
  <c r="AC39" i="27"/>
  <c r="Y39" i="27"/>
  <c r="U39" i="27"/>
  <c r="I39" i="27"/>
  <c r="U36" i="27"/>
  <c r="AC33" i="27"/>
  <c r="Y33" i="27"/>
  <c r="U33" i="27"/>
  <c r="I33" i="27"/>
  <c r="AC35" i="27"/>
  <c r="Y35" i="27"/>
  <c r="U35" i="27"/>
  <c r="I35" i="27"/>
  <c r="AC34" i="27"/>
  <c r="Y34" i="27"/>
  <c r="U34" i="27"/>
  <c r="I34" i="27"/>
  <c r="AC31" i="27"/>
  <c r="Y31" i="27"/>
  <c r="U31" i="27"/>
  <c r="AD31" i="27" s="1"/>
  <c r="I31" i="27"/>
  <c r="AC32" i="27"/>
  <c r="Y32" i="27"/>
  <c r="U32" i="27"/>
  <c r="I32" i="27"/>
  <c r="AC24" i="27"/>
  <c r="Y24" i="27"/>
  <c r="U24" i="27"/>
  <c r="I24" i="27"/>
  <c r="AD24" i="27" s="1"/>
  <c r="AC26" i="27"/>
  <c r="Y26" i="27"/>
  <c r="AD26" i="27"/>
  <c r="U26" i="27"/>
  <c r="I26" i="27"/>
  <c r="AC22" i="27"/>
  <c r="Y22" i="27"/>
  <c r="U22" i="27"/>
  <c r="I22" i="27"/>
  <c r="AC18" i="27"/>
  <c r="Y18" i="27"/>
  <c r="U18" i="27"/>
  <c r="I18" i="27"/>
  <c r="AC20" i="27"/>
  <c r="Y20" i="27"/>
  <c r="U20" i="27"/>
  <c r="I20" i="27"/>
  <c r="AC23" i="27"/>
  <c r="Y23" i="27"/>
  <c r="U23" i="27"/>
  <c r="I23" i="27"/>
  <c r="AD23" i="27" s="1"/>
  <c r="AC21" i="27"/>
  <c r="Y21" i="27"/>
  <c r="AD21" i="27" s="1"/>
  <c r="U21" i="27"/>
  <c r="I21" i="27"/>
  <c r="AC19" i="27"/>
  <c r="AD19" i="27" s="1"/>
  <c r="Y19" i="27"/>
  <c r="U19" i="27"/>
  <c r="I19" i="27"/>
  <c r="AC25" i="27"/>
  <c r="Y25" i="27"/>
  <c r="U25" i="27"/>
  <c r="AD25" i="27" s="1"/>
  <c r="I25" i="27"/>
  <c r="AC13" i="27"/>
  <c r="Y13" i="27"/>
  <c r="U13" i="27"/>
  <c r="I13" i="27"/>
  <c r="AC14" i="27"/>
  <c r="Y14" i="27"/>
  <c r="U14" i="27"/>
  <c r="I14" i="27"/>
  <c r="AC9" i="27"/>
  <c r="Y9" i="27"/>
  <c r="U9" i="27"/>
  <c r="AD9" i="27" s="1"/>
  <c r="I9" i="27"/>
  <c r="A9" i="27"/>
  <c r="AC8" i="27"/>
  <c r="Y8" i="27"/>
  <c r="U8" i="27"/>
  <c r="I8" i="27"/>
  <c r="J34" i="24"/>
  <c r="J35" i="24"/>
  <c r="AD12" i="24"/>
  <c r="AD13" i="24"/>
  <c r="Z12" i="24"/>
  <c r="Z13" i="24"/>
  <c r="V12" i="24"/>
  <c r="V13" i="24"/>
  <c r="AD23" i="24"/>
  <c r="AD24" i="24"/>
  <c r="AD21" i="24"/>
  <c r="AD17" i="24"/>
  <c r="AD20" i="24"/>
  <c r="AD22" i="24"/>
  <c r="AD19" i="24"/>
  <c r="AD18" i="24"/>
  <c r="AD25" i="24"/>
  <c r="AD32" i="24"/>
  <c r="AD33" i="24"/>
  <c r="AD35" i="24"/>
  <c r="AD31" i="24"/>
  <c r="AD34" i="24"/>
  <c r="AD47" i="24"/>
  <c r="AD46" i="24"/>
  <c r="AD44" i="24"/>
  <c r="AD43" i="24"/>
  <c r="AD45" i="24"/>
  <c r="AD42" i="24"/>
  <c r="AD41" i="24"/>
  <c r="Z47" i="24"/>
  <c r="Z46" i="24"/>
  <c r="Z44" i="24"/>
  <c r="Z43" i="24"/>
  <c r="Z45" i="24"/>
  <c r="Z42" i="24"/>
  <c r="Z41" i="24"/>
  <c r="Z32" i="24"/>
  <c r="Z33" i="24"/>
  <c r="Z35" i="24"/>
  <c r="Z31" i="24"/>
  <c r="Z34" i="24"/>
  <c r="Z23" i="24"/>
  <c r="Z24" i="24"/>
  <c r="Z21" i="24"/>
  <c r="Z17" i="24"/>
  <c r="Z20" i="24"/>
  <c r="Z22" i="24"/>
  <c r="Z19" i="24"/>
  <c r="Z18" i="24"/>
  <c r="Z25" i="24"/>
  <c r="V23" i="24"/>
  <c r="V24" i="24"/>
  <c r="V21" i="24"/>
  <c r="V17" i="24"/>
  <c r="V20" i="24"/>
  <c r="V22" i="24"/>
  <c r="V19" i="24"/>
  <c r="V18" i="24"/>
  <c r="V25" i="24"/>
  <c r="V32" i="24"/>
  <c r="V33" i="24"/>
  <c r="V35" i="24"/>
  <c r="V31" i="24"/>
  <c r="V34" i="24"/>
  <c r="V47" i="24"/>
  <c r="V46" i="24"/>
  <c r="V44" i="24"/>
  <c r="V43" i="24"/>
  <c r="V45" i="24"/>
  <c r="V42" i="24"/>
  <c r="V41" i="24"/>
  <c r="R47" i="24"/>
  <c r="R46" i="24"/>
  <c r="R44" i="24"/>
  <c r="R43" i="24"/>
  <c r="R45" i="24"/>
  <c r="R42" i="24"/>
  <c r="R41" i="24"/>
  <c r="R32" i="24"/>
  <c r="R33" i="24"/>
  <c r="R31" i="24"/>
  <c r="R23" i="24"/>
  <c r="R24" i="24"/>
  <c r="R21" i="24"/>
  <c r="R17" i="24"/>
  <c r="R20" i="24"/>
  <c r="R22" i="24"/>
  <c r="R19" i="24"/>
  <c r="R18" i="24"/>
  <c r="R25" i="24"/>
  <c r="R12" i="24"/>
  <c r="R13" i="24"/>
  <c r="N47" i="24"/>
  <c r="N46" i="24"/>
  <c r="N44" i="24"/>
  <c r="N43" i="24"/>
  <c r="N45" i="24"/>
  <c r="N42" i="24"/>
  <c r="N41" i="24"/>
  <c r="N32" i="24"/>
  <c r="N33" i="24"/>
  <c r="N31" i="24"/>
  <c r="N12" i="24"/>
  <c r="N13" i="24"/>
  <c r="N23" i="24"/>
  <c r="N24" i="24"/>
  <c r="N21" i="24"/>
  <c r="N17" i="24"/>
  <c r="N20" i="24"/>
  <c r="N22" i="24"/>
  <c r="N19" i="24"/>
  <c r="N18" i="24"/>
  <c r="N25" i="24"/>
  <c r="AD9" i="24"/>
  <c r="AD8" i="24"/>
  <c r="Z9" i="24"/>
  <c r="Z8" i="24"/>
  <c r="V9" i="24"/>
  <c r="V8" i="24"/>
  <c r="R9" i="24"/>
  <c r="R8" i="24"/>
  <c r="N9" i="24"/>
  <c r="N8" i="24"/>
  <c r="J47" i="24"/>
  <c r="J46" i="24"/>
  <c r="J44" i="24"/>
  <c r="J43" i="24"/>
  <c r="J45" i="24"/>
  <c r="J42" i="24"/>
  <c r="J41" i="24"/>
  <c r="J32" i="24"/>
  <c r="J33" i="24"/>
  <c r="AE33" i="24" s="1"/>
  <c r="J31" i="24"/>
  <c r="J23" i="24"/>
  <c r="J24" i="24"/>
  <c r="J21" i="24"/>
  <c r="J17" i="24"/>
  <c r="J20" i="24"/>
  <c r="J22" i="24"/>
  <c r="J19" i="24"/>
  <c r="J18" i="24"/>
  <c r="J25" i="24"/>
  <c r="J12" i="24"/>
  <c r="J13" i="24"/>
  <c r="J9" i="24"/>
  <c r="J8" i="24"/>
  <c r="AC10" i="25"/>
  <c r="AD10" i="25" s="1"/>
  <c r="Y10" i="25"/>
  <c r="U10" i="25"/>
  <c r="Q10" i="25"/>
  <c r="M10" i="25"/>
  <c r="I10" i="25"/>
  <c r="A15" i="25"/>
  <c r="I15" i="25"/>
  <c r="M15" i="25"/>
  <c r="Q15" i="25"/>
  <c r="U15" i="25"/>
  <c r="Y15" i="25"/>
  <c r="AC15" i="25"/>
  <c r="AD15" i="25" s="1"/>
  <c r="AC14" i="25"/>
  <c r="Y14" i="25"/>
  <c r="U14" i="25"/>
  <c r="AD14" i="25" s="1"/>
  <c r="Q14" i="25"/>
  <c r="M14" i="25"/>
  <c r="I14" i="25"/>
  <c r="U7" i="25"/>
  <c r="U9" i="25"/>
  <c r="U8" i="25"/>
  <c r="I7" i="25"/>
  <c r="I9" i="25"/>
  <c r="I8" i="25"/>
  <c r="M7" i="25"/>
  <c r="M9" i="25"/>
  <c r="M8" i="25"/>
  <c r="Q7" i="25"/>
  <c r="Q9" i="25"/>
  <c r="Q8" i="25"/>
  <c r="AC7" i="25"/>
  <c r="AC9" i="25"/>
  <c r="AC8" i="25"/>
  <c r="AD8" i="25" s="1"/>
  <c r="Y8" i="25"/>
  <c r="Y9" i="25"/>
  <c r="A8" i="25"/>
  <c r="A9" i="25" s="1"/>
  <c r="A10" i="25" s="1"/>
  <c r="Y7" i="25"/>
  <c r="B9" i="24"/>
  <c r="AD9" i="25"/>
  <c r="AD7" i="25"/>
  <c r="AD13" i="27"/>
  <c r="AD32" i="27"/>
  <c r="AD34" i="27"/>
  <c r="AD14" i="27"/>
  <c r="AD8" i="27"/>
  <c r="AD18" i="27"/>
  <c r="AD35" i="27"/>
  <c r="AD44" i="27"/>
  <c r="AD39" i="27"/>
  <c r="AD42" i="27"/>
  <c r="AD40" i="27"/>
  <c r="AD33" i="27"/>
  <c r="AD20" i="27"/>
  <c r="AD22" i="27"/>
  <c r="AD41" i="27"/>
  <c r="AD43" i="27"/>
  <c r="AD45" i="27"/>
  <c r="AE8" i="24" l="1"/>
  <c r="AE25" i="24"/>
  <c r="AE21" i="24"/>
  <c r="AE41" i="24"/>
  <c r="AE47" i="24"/>
  <c r="AE42" i="24"/>
  <c r="AE20" i="24"/>
  <c r="AE31" i="24"/>
  <c r="AF42" i="24"/>
  <c r="AF35" i="24"/>
  <c r="AE9" i="24"/>
  <c r="AF41" i="24"/>
  <c r="AE45" i="24"/>
  <c r="AF19" i="24"/>
  <c r="AE19" i="24"/>
  <c r="AE23" i="24"/>
  <c r="AE35" i="24"/>
  <c r="AE18" i="24"/>
  <c r="AE43" i="24"/>
  <c r="AE44" i="24"/>
  <c r="AF9" i="24"/>
  <c r="AE24" i="24"/>
  <c r="AE12" i="24"/>
  <c r="AE17" i="24"/>
  <c r="AE32" i="24"/>
  <c r="AE46" i="24"/>
  <c r="AE22" i="24"/>
  <c r="AE34" i="24"/>
  <c r="AF13" i="24"/>
  <c r="AE13" i="24"/>
  <c r="AF21" i="24"/>
  <c r="AF25" i="24"/>
  <c r="AF17" i="24"/>
  <c r="AF18" i="24"/>
  <c r="AF24" i="24"/>
  <c r="AF45" i="24"/>
  <c r="AF33" i="24"/>
  <c r="AF34" i="24"/>
  <c r="AF8" i="24"/>
  <c r="AF46" i="24"/>
  <c r="AF20" i="24"/>
  <c r="AF43" i="24"/>
  <c r="AF44" i="24"/>
  <c r="AF47" i="24"/>
  <c r="AF22" i="24"/>
  <c r="AF32" i="24"/>
  <c r="AF12" i="24"/>
  <c r="AF31" i="24"/>
  <c r="AF23" i="24"/>
</calcChain>
</file>

<file path=xl/sharedStrings.xml><?xml version="1.0" encoding="utf-8"?>
<sst xmlns="http://schemas.openxmlformats.org/spreadsheetml/2006/main" count="490" uniqueCount="137">
  <si>
    <t>Nr</t>
  </si>
  <si>
    <t>Name</t>
  </si>
  <si>
    <t>Vorname</t>
  </si>
  <si>
    <t>Jg</t>
  </si>
  <si>
    <t>Boden</t>
  </si>
  <si>
    <t>Ppferd</t>
  </si>
  <si>
    <t>Ringe</t>
  </si>
  <si>
    <t>Sprung</t>
  </si>
  <si>
    <t>Barren</t>
  </si>
  <si>
    <t>Reck</t>
  </si>
  <si>
    <t>Verein</t>
  </si>
  <si>
    <t>End-wert</t>
  </si>
  <si>
    <t>D-Note</t>
  </si>
  <si>
    <t>E-Wert</t>
  </si>
  <si>
    <t>Pe-nalty</t>
  </si>
  <si>
    <t>Jg.</t>
  </si>
  <si>
    <t>P-Stufe</t>
  </si>
  <si>
    <t>Abw. D-Wert</t>
  </si>
  <si>
    <t>E-Note</t>
  </si>
  <si>
    <t>Gerätturnen männlich - P-Wettkämpfe</t>
  </si>
  <si>
    <t>Gerätturnen männlich - LK-Wettkämpfe</t>
  </si>
  <si>
    <t>gemeldet</t>
  </si>
  <si>
    <t>angetreten</t>
  </si>
  <si>
    <t>MSV Duisburg</t>
  </si>
  <si>
    <t>Nils</t>
  </si>
  <si>
    <t>Haimerl</t>
  </si>
  <si>
    <t>Punkte</t>
  </si>
  <si>
    <t>Ben</t>
  </si>
  <si>
    <t>Tillmann</t>
  </si>
  <si>
    <t>Philip</t>
  </si>
  <si>
    <t>Aaron</t>
  </si>
  <si>
    <t>Adriano</t>
  </si>
  <si>
    <t>Silas</t>
  </si>
  <si>
    <t>Schulz</t>
  </si>
  <si>
    <t>Lennart</t>
  </si>
  <si>
    <t>Wahlsechskampf P 2 bis P 6</t>
  </si>
  <si>
    <t>Wahlsechskampf P 3 bis P 7</t>
  </si>
  <si>
    <t>AK 10/11</t>
  </si>
  <si>
    <t>Wahlsechskampf P 3 bis P 8</t>
  </si>
  <si>
    <t>AK 12/13</t>
  </si>
  <si>
    <t>Kürsechskampf LK 1</t>
  </si>
  <si>
    <t>AK 11/-</t>
  </si>
  <si>
    <t>133. Kaiserbergfest</t>
  </si>
  <si>
    <t>Kürsechskampf LK3</t>
  </si>
  <si>
    <t>Wettkampf 121, Kürsechskampf LK 1, AK 16/+</t>
  </si>
  <si>
    <t>Wettkampf 123, Kürsechskampf LK 4, AK 13/-</t>
  </si>
  <si>
    <t>Fischell</t>
  </si>
  <si>
    <t>Johannes</t>
  </si>
  <si>
    <t>Kuzia</t>
  </si>
  <si>
    <t>Joshua</t>
  </si>
  <si>
    <t>Dirks</t>
  </si>
  <si>
    <t>Jan-Ruben</t>
  </si>
  <si>
    <t>TC Sterkrade</t>
  </si>
  <si>
    <t>Janknecht</t>
  </si>
  <si>
    <t>Theo</t>
  </si>
  <si>
    <t>Metz</t>
  </si>
  <si>
    <t>Jauk</t>
  </si>
  <si>
    <t>Daniel</t>
  </si>
  <si>
    <t>Rudolf</t>
  </si>
  <si>
    <t>Brysch</t>
  </si>
  <si>
    <t>Norik</t>
  </si>
  <si>
    <t>Gellert</t>
  </si>
  <si>
    <t>Martin</t>
  </si>
  <si>
    <t>Schneider</t>
  </si>
  <si>
    <t>Darian</t>
  </si>
  <si>
    <t>Stöffken</t>
  </si>
  <si>
    <t>Moritz</t>
  </si>
  <si>
    <t>Epp</t>
  </si>
  <si>
    <t>Müller</t>
  </si>
  <si>
    <t>Mattis</t>
  </si>
  <si>
    <t>Hannes</t>
  </si>
  <si>
    <t>Zimmermann</t>
  </si>
  <si>
    <t>Nathanael</t>
  </si>
  <si>
    <t>Markwald</t>
  </si>
  <si>
    <t>Cornelius</t>
  </si>
  <si>
    <t>Schick</t>
  </si>
  <si>
    <t>Phillip</t>
  </si>
  <si>
    <t>Wahlsechskampf P 1 bis P 5</t>
  </si>
  <si>
    <t>AK 07/-</t>
  </si>
  <si>
    <t>AK 08/09</t>
  </si>
  <si>
    <t>Endwert</t>
  </si>
  <si>
    <t>MSV</t>
  </si>
  <si>
    <t>OSC</t>
  </si>
  <si>
    <t>TVW</t>
  </si>
  <si>
    <t>Wettkampf 11, Wahlsechskampf P 4 bis P 9, AK 14/+</t>
  </si>
  <si>
    <t>Wettkampf 12, Wahlsechskampf P 3 bis P 8, AK 12/13</t>
  </si>
  <si>
    <t>Wettkampf 13, Wahlsechskampf P 3 bis P 7, AK 10/11</t>
  </si>
  <si>
    <t>Wettkampf 14, Wahlsechskampf P 2 bis P 6, AK 08/09</t>
  </si>
  <si>
    <t>Wettkampf 15, Wahlsechskampf P 1 bis P 5, AK 07/-</t>
  </si>
  <si>
    <t>Kara</t>
  </si>
  <si>
    <t>Deniz Samuel</t>
  </si>
  <si>
    <t>Mentz</t>
  </si>
  <si>
    <t xml:space="preserve">Adriano </t>
  </si>
  <si>
    <t>Eibl</t>
  </si>
  <si>
    <t>Maximilian</t>
  </si>
  <si>
    <t>Laskowski</t>
  </si>
  <si>
    <t>Tim</t>
  </si>
  <si>
    <t>Erdin</t>
  </si>
  <si>
    <t>Tolga</t>
  </si>
  <si>
    <t>Felix</t>
  </si>
  <si>
    <t>Strozyk</t>
  </si>
  <si>
    <t>Noah</t>
  </si>
  <si>
    <t>Fabian</t>
  </si>
  <si>
    <t>Cecala</t>
  </si>
  <si>
    <t>Guliano</t>
  </si>
  <si>
    <t>Jonah</t>
  </si>
  <si>
    <t>Niko</t>
  </si>
  <si>
    <t>KTTO</t>
  </si>
  <si>
    <t>Tamino</t>
  </si>
  <si>
    <t>Lisson</t>
  </si>
  <si>
    <t>Tylicki</t>
  </si>
  <si>
    <t>Kanduba</t>
  </si>
  <si>
    <t>Nazar</t>
  </si>
  <si>
    <t>Panitschewski</t>
  </si>
  <si>
    <t>Roman</t>
  </si>
  <si>
    <t>Witzel</t>
  </si>
  <si>
    <t>Yavuz</t>
  </si>
  <si>
    <t>AK 14/+</t>
  </si>
  <si>
    <t>Wahlsechskampf P 3 bis P 9</t>
  </si>
  <si>
    <t>Dörr*)</t>
  </si>
  <si>
    <t>von der Heiden*)</t>
  </si>
  <si>
    <t>Krause*)</t>
  </si>
  <si>
    <t>Zelmer (a.K.)</t>
  </si>
  <si>
    <t>4-Kampf</t>
  </si>
  <si>
    <t>Mehmet Akif</t>
  </si>
  <si>
    <t>ERGEBNIS</t>
  </si>
  <si>
    <t>Vier-kampf</t>
  </si>
  <si>
    <t>Sechs-kampf</t>
  </si>
  <si>
    <t>Rang</t>
  </si>
  <si>
    <t>4kampf</t>
  </si>
  <si>
    <t>6kampf</t>
  </si>
  <si>
    <t>x</t>
  </si>
  <si>
    <t>*)</t>
  </si>
  <si>
    <t>nur 4kampf</t>
  </si>
  <si>
    <t>KTT Oberhausen</t>
  </si>
  <si>
    <t>OSC Rheinhausen</t>
  </si>
  <si>
    <t>TV Wanheimerort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</si>
</sst>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0.0"/>
    <numFmt numFmtId="166" formatCode="d/\ mmmm\ yyyy"/>
    <numFmt numFmtId="167" formatCode="_-* #,##0.00\ [$€]_-;\-* #,##0.00\ [$€]_-;_-* &quot;-&quot;??\ [$€]_-;_-@_-"/>
    <numFmt numFmtId="168" formatCode="[$-407]d/\ mmmm\ yyyy;@"/>
  </numFmts>
  <fonts count="26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b/>
      <sz val="2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strike/>
      <sz val="12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25" fillId="0" borderId="0"/>
  </cellStyleXfs>
  <cellXfs count="289">
    <xf numFmtId="0" fontId="0" fillId="0" borderId="0" xfId="0"/>
    <xf numFmtId="0" fontId="10" fillId="0" borderId="1" xfId="0" applyFont="1" applyBorder="1"/>
    <xf numFmtId="0" fontId="11" fillId="0" borderId="1" xfId="0" applyFont="1" applyBorder="1" applyAlignment="1">
      <alignment shrinkToFit="1"/>
    </xf>
    <xf numFmtId="2" fontId="11" fillId="0" borderId="1" xfId="0" applyNumberFormat="1" applyFont="1" applyBorder="1" applyAlignment="1">
      <alignment shrinkToFit="1"/>
    </xf>
    <xf numFmtId="165" fontId="11" fillId="0" borderId="1" xfId="0" applyNumberFormat="1" applyFont="1" applyBorder="1" applyAlignment="1">
      <alignment shrinkToFit="1"/>
    </xf>
    <xf numFmtId="166" fontId="11" fillId="0" borderId="1" xfId="0" applyNumberFormat="1" applyFont="1" applyBorder="1" applyAlignment="1">
      <alignment horizontal="right" vertical="center" shrinkToFit="1"/>
    </xf>
    <xf numFmtId="0" fontId="11" fillId="0" borderId="1" xfId="0" applyFont="1" applyBorder="1" applyAlignment="1">
      <alignment horizontal="right" vertical="center" shrinkToFit="1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shrinkToFit="1"/>
    </xf>
    <xf numFmtId="2" fontId="12" fillId="0" borderId="0" xfId="0" applyNumberFormat="1" applyFont="1" applyAlignment="1">
      <alignment shrinkToFit="1"/>
    </xf>
    <xf numFmtId="165" fontId="12" fillId="0" borderId="0" xfId="0" applyNumberFormat="1" applyFont="1" applyAlignment="1">
      <alignment shrinkToFit="1"/>
    </xf>
    <xf numFmtId="1" fontId="12" fillId="0" borderId="0" xfId="0" applyNumberFormat="1" applyFont="1" applyAlignment="1">
      <alignment shrinkToFit="1"/>
    </xf>
    <xf numFmtId="0" fontId="1" fillId="0" borderId="0" xfId="0" applyFont="1" applyAlignment="1">
      <alignment horizontal="center" shrinkToFit="1"/>
    </xf>
    <xf numFmtId="0" fontId="12" fillId="0" borderId="0" xfId="0" applyFont="1"/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164" fontId="7" fillId="0" borderId="4" xfId="0" applyNumberFormat="1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164" fontId="7" fillId="0" borderId="9" xfId="0" applyNumberFormat="1" applyFont="1" applyBorder="1" applyAlignment="1">
      <alignment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2" fontId="7" fillId="0" borderId="12" xfId="0" applyNumberFormat="1" applyFont="1" applyBorder="1" applyAlignment="1">
      <alignment horizontal="center" vertical="center" wrapText="1" shrinkToFit="1"/>
    </xf>
    <xf numFmtId="2" fontId="8" fillId="0" borderId="13" xfId="0" applyNumberFormat="1" applyFont="1" applyBorder="1" applyAlignment="1" applyProtection="1">
      <alignment horizontal="center" vertical="center" shrinkToFit="1"/>
      <protection locked="0"/>
    </xf>
    <xf numFmtId="2" fontId="7" fillId="0" borderId="13" xfId="0" applyNumberFormat="1" applyFont="1" applyBorder="1" applyAlignment="1" applyProtection="1">
      <alignment horizontal="center" vertical="center" shrinkToFit="1"/>
      <protection locked="0"/>
    </xf>
    <xf numFmtId="164" fontId="7" fillId="0" borderId="14" xfId="0" applyNumberFormat="1" applyFont="1" applyBorder="1" applyAlignment="1" applyProtection="1">
      <alignment horizontal="center" vertical="center" shrinkToFit="1"/>
      <protection locked="0"/>
    </xf>
    <xf numFmtId="2" fontId="7" fillId="0" borderId="15" xfId="0" applyNumberFormat="1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>
      <alignment horizontal="center" vertical="center" shrinkToFit="1"/>
    </xf>
    <xf numFmtId="2" fontId="1" fillId="0" borderId="0" xfId="0" applyNumberFormat="1" applyFont="1" applyAlignment="1">
      <alignment horizontal="center" vertical="center" wrapText="1" shrinkToFit="1"/>
    </xf>
    <xf numFmtId="2" fontId="1" fillId="0" borderId="0" xfId="0" applyNumberFormat="1" applyFont="1"/>
    <xf numFmtId="2" fontId="1" fillId="0" borderId="0" xfId="0" applyNumberFormat="1" applyFont="1" applyAlignment="1">
      <alignment shrinkToFit="1"/>
    </xf>
    <xf numFmtId="0" fontId="1" fillId="0" borderId="0" xfId="0" applyFont="1" applyAlignment="1">
      <alignment shrinkToFit="1"/>
    </xf>
    <xf numFmtId="165" fontId="1" fillId="0" borderId="0" xfId="0" applyNumberFormat="1" applyFont="1" applyAlignment="1">
      <alignment shrinkToFit="1"/>
    </xf>
    <xf numFmtId="0" fontId="1" fillId="0" borderId="0" xfId="0" applyFont="1"/>
    <xf numFmtId="2" fontId="21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 shrinkToFit="1"/>
    </xf>
    <xf numFmtId="165" fontId="22" fillId="0" borderId="19" xfId="0" applyNumberFormat="1" applyFont="1" applyBorder="1"/>
    <xf numFmtId="2" fontId="22" fillId="0" borderId="18" xfId="0" applyNumberFormat="1" applyFont="1" applyBorder="1"/>
    <xf numFmtId="165" fontId="22" fillId="0" borderId="18" xfId="0" applyNumberFormat="1" applyFont="1" applyBorder="1"/>
    <xf numFmtId="0" fontId="22" fillId="0" borderId="20" xfId="0" applyFont="1" applyBorder="1"/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vertical="center" shrinkToFit="1"/>
      <protection locked="0"/>
    </xf>
    <xf numFmtId="0" fontId="7" fillId="0" borderId="23" xfId="0" applyFont="1" applyBorder="1" applyAlignment="1" applyProtection="1">
      <alignment vertical="center" shrinkToFit="1"/>
      <protection locked="0"/>
    </xf>
    <xf numFmtId="164" fontId="7" fillId="0" borderId="24" xfId="0" applyNumberFormat="1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7" fillId="0" borderId="23" xfId="0" applyFont="1" applyBorder="1" applyAlignment="1" applyProtection="1">
      <alignment horizontal="right" shrinkToFit="1"/>
      <protection locked="0"/>
    </xf>
    <xf numFmtId="165" fontId="7" fillId="0" borderId="24" xfId="0" applyNumberFormat="1" applyFont="1" applyBorder="1" applyAlignment="1" applyProtection="1">
      <alignment horizontal="right" shrinkToFit="1"/>
      <protection locked="0"/>
    </xf>
    <xf numFmtId="2" fontId="7" fillId="0" borderId="26" xfId="0" applyNumberFormat="1" applyFont="1" applyBorder="1" applyAlignment="1" applyProtection="1">
      <alignment horizontal="right" shrinkToFit="1"/>
      <protection locked="0"/>
    </xf>
    <xf numFmtId="2" fontId="7" fillId="0" borderId="27" xfId="0" applyNumberFormat="1" applyFont="1" applyBorder="1" applyAlignment="1" applyProtection="1">
      <alignment horizontal="right" shrinkToFit="1"/>
      <protection locked="0"/>
    </xf>
    <xf numFmtId="2" fontId="7" fillId="0" borderId="24" xfId="0" applyNumberFormat="1" applyFont="1" applyBorder="1" applyAlignment="1" applyProtection="1">
      <alignment horizontal="right" shrinkToFit="1"/>
      <protection locked="0"/>
    </xf>
    <xf numFmtId="2" fontId="8" fillId="0" borderId="28" xfId="0" applyNumberFormat="1" applyFont="1" applyBorder="1" applyAlignment="1">
      <alignment horizontal="right" shrinkToFit="1"/>
    </xf>
    <xf numFmtId="0" fontId="7" fillId="0" borderId="0" xfId="0" applyFont="1"/>
    <xf numFmtId="0" fontId="7" fillId="0" borderId="29" xfId="0" applyFont="1" applyBorder="1" applyAlignment="1">
      <alignment horizontal="center"/>
    </xf>
    <xf numFmtId="0" fontId="8" fillId="0" borderId="30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vertical="center" shrinkToFit="1"/>
      <protection locked="0"/>
    </xf>
    <xf numFmtId="164" fontId="7" fillId="0" borderId="31" xfId="0" applyNumberFormat="1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30" xfId="0" applyFont="1" applyBorder="1" applyAlignment="1" applyProtection="1">
      <alignment horizontal="right" shrinkToFit="1"/>
      <protection locked="0"/>
    </xf>
    <xf numFmtId="165" fontId="7" fillId="0" borderId="31" xfId="0" applyNumberFormat="1" applyFont="1" applyBorder="1" applyAlignment="1" applyProtection="1">
      <alignment horizontal="right" shrinkToFit="1"/>
      <protection locked="0"/>
    </xf>
    <xf numFmtId="2" fontId="7" fillId="0" borderId="33" xfId="0" applyNumberFormat="1" applyFont="1" applyBorder="1" applyAlignment="1" applyProtection="1">
      <alignment horizontal="right" shrinkToFit="1"/>
      <protection locked="0"/>
    </xf>
    <xf numFmtId="2" fontId="7" fillId="0" borderId="34" xfId="0" applyNumberFormat="1" applyFont="1" applyBorder="1" applyAlignment="1" applyProtection="1">
      <alignment horizontal="right" shrinkToFit="1"/>
      <protection locked="0"/>
    </xf>
    <xf numFmtId="2" fontId="7" fillId="0" borderId="31" xfId="0" applyNumberFormat="1" applyFont="1" applyBorder="1" applyAlignment="1" applyProtection="1">
      <alignment horizontal="right" shrinkToFit="1"/>
      <protection locked="0"/>
    </xf>
    <xf numFmtId="2" fontId="8" fillId="0" borderId="35" xfId="0" applyNumberFormat="1" applyFont="1" applyBorder="1" applyAlignment="1">
      <alignment horizontal="right" shrinkToFit="1"/>
    </xf>
    <xf numFmtId="0" fontId="8" fillId="0" borderId="36" xfId="0" applyFont="1" applyBorder="1" applyAlignment="1" applyProtection="1">
      <alignment vertical="center" shrinkToFit="1"/>
      <protection locked="0"/>
    </xf>
    <xf numFmtId="0" fontId="7" fillId="0" borderId="36" xfId="0" applyFont="1" applyBorder="1" applyAlignment="1" applyProtection="1">
      <alignment vertical="center" shrinkToFit="1"/>
      <protection locked="0"/>
    </xf>
    <xf numFmtId="164" fontId="7" fillId="0" borderId="37" xfId="0" applyNumberFormat="1" applyFont="1" applyBorder="1" applyAlignment="1" applyProtection="1">
      <alignment vertical="center" shrinkToFit="1"/>
      <protection locked="0"/>
    </xf>
    <xf numFmtId="0" fontId="7" fillId="0" borderId="38" xfId="0" applyFont="1" applyBorder="1" applyAlignment="1" applyProtection="1">
      <alignment vertical="center" shrinkToFit="1"/>
      <protection locked="0"/>
    </xf>
    <xf numFmtId="0" fontId="7" fillId="0" borderId="36" xfId="0" applyFont="1" applyBorder="1" applyAlignment="1" applyProtection="1">
      <alignment horizontal="right" shrinkToFit="1"/>
      <protection locked="0"/>
    </xf>
    <xf numFmtId="165" fontId="7" fillId="0" borderId="37" xfId="0" applyNumberFormat="1" applyFont="1" applyBorder="1" applyAlignment="1" applyProtection="1">
      <alignment horizontal="right" shrinkToFit="1"/>
      <protection locked="0"/>
    </xf>
    <xf numFmtId="2" fontId="7" fillId="0" borderId="39" xfId="0" applyNumberFormat="1" applyFont="1" applyBorder="1" applyAlignment="1" applyProtection="1">
      <alignment horizontal="right" shrinkToFit="1"/>
      <protection locked="0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vertical="center" shrinkToFit="1"/>
      <protection locked="0"/>
    </xf>
    <xf numFmtId="164" fontId="7" fillId="0" borderId="14" xfId="0" applyNumberFormat="1" applyFont="1" applyBorder="1" applyAlignment="1" applyProtection="1">
      <alignment vertical="center" shrinkToFit="1"/>
      <protection locked="0"/>
    </xf>
    <xf numFmtId="0" fontId="7" fillId="0" borderId="15" xfId="0" applyFont="1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horizontal="right" shrinkToFit="1"/>
      <protection locked="0"/>
    </xf>
    <xf numFmtId="165" fontId="7" fillId="0" borderId="14" xfId="0" applyNumberFormat="1" applyFont="1" applyBorder="1" applyAlignment="1" applyProtection="1">
      <alignment horizontal="right" shrinkToFit="1"/>
      <protection locked="0"/>
    </xf>
    <xf numFmtId="2" fontId="7" fillId="0" borderId="40" xfId="0" applyNumberFormat="1" applyFont="1" applyBorder="1" applyAlignment="1" applyProtection="1">
      <alignment horizontal="right" shrinkToFit="1"/>
      <protection locked="0"/>
    </xf>
    <xf numFmtId="2" fontId="7" fillId="0" borderId="41" xfId="0" applyNumberFormat="1" applyFont="1" applyBorder="1" applyAlignment="1" applyProtection="1">
      <alignment horizontal="right" shrinkToFit="1"/>
      <protection locked="0"/>
    </xf>
    <xf numFmtId="2" fontId="7" fillId="0" borderId="14" xfId="0" applyNumberFormat="1" applyFont="1" applyBorder="1" applyAlignment="1" applyProtection="1">
      <alignment horizontal="right" shrinkToFit="1"/>
      <protection locked="0"/>
    </xf>
    <xf numFmtId="2" fontId="8" fillId="0" borderId="16" xfId="0" applyNumberFormat="1" applyFont="1" applyBorder="1" applyAlignment="1">
      <alignment horizontal="right" shrinkToFit="1"/>
    </xf>
    <xf numFmtId="164" fontId="1" fillId="0" borderId="0" xfId="0" applyNumberFormat="1" applyFont="1" applyAlignment="1">
      <alignment shrinkToFit="1"/>
    </xf>
    <xf numFmtId="0" fontId="1" fillId="0" borderId="18" xfId="0" applyFont="1" applyBorder="1" applyAlignment="1">
      <alignment vertical="center" shrinkToFit="1"/>
    </xf>
    <xf numFmtId="2" fontId="1" fillId="0" borderId="0" xfId="0" applyNumberFormat="1" applyFont="1" applyAlignment="1">
      <alignment horizontal="center" vertical="center"/>
    </xf>
    <xf numFmtId="0" fontId="8" fillId="0" borderId="42" xfId="0" applyFont="1" applyBorder="1" applyAlignment="1" applyProtection="1">
      <alignment vertical="center" shrinkToFit="1"/>
      <protection locked="0"/>
    </xf>
    <xf numFmtId="0" fontId="7" fillId="0" borderId="42" xfId="0" applyFont="1" applyBorder="1" applyAlignment="1" applyProtection="1">
      <alignment vertical="center" shrinkToFit="1"/>
      <protection locked="0"/>
    </xf>
    <xf numFmtId="164" fontId="7" fillId="0" borderId="43" xfId="0" applyNumberFormat="1" applyFont="1" applyBorder="1" applyAlignment="1" applyProtection="1">
      <alignment vertical="center" shrinkToFit="1"/>
      <protection locked="0"/>
    </xf>
    <xf numFmtId="0" fontId="7" fillId="0" borderId="44" xfId="0" applyFont="1" applyBorder="1" applyAlignment="1" applyProtection="1">
      <alignment vertical="center" shrinkToFit="1"/>
      <protection locked="0"/>
    </xf>
    <xf numFmtId="0" fontId="7" fillId="0" borderId="42" xfId="0" applyFont="1" applyBorder="1" applyAlignment="1" applyProtection="1">
      <alignment horizontal="right" shrinkToFit="1"/>
      <protection locked="0"/>
    </xf>
    <xf numFmtId="165" fontId="7" fillId="0" borderId="43" xfId="0" applyNumberFormat="1" applyFont="1" applyBorder="1" applyAlignment="1" applyProtection="1">
      <alignment horizontal="right" shrinkToFit="1"/>
      <protection locked="0"/>
    </xf>
    <xf numFmtId="2" fontId="7" fillId="0" borderId="45" xfId="0" applyNumberFormat="1" applyFont="1" applyBorder="1" applyAlignment="1" applyProtection="1">
      <alignment horizontal="right" shrinkToFit="1"/>
      <protection locked="0"/>
    </xf>
    <xf numFmtId="2" fontId="7" fillId="0" borderId="46" xfId="0" applyNumberFormat="1" applyFont="1" applyBorder="1" applyAlignment="1" applyProtection="1">
      <alignment horizontal="right" shrinkToFit="1"/>
      <protection locked="0"/>
    </xf>
    <xf numFmtId="2" fontId="7" fillId="0" borderId="43" xfId="0" applyNumberFormat="1" applyFont="1" applyBorder="1" applyAlignment="1" applyProtection="1">
      <alignment horizontal="right" shrinkToFit="1"/>
      <protection locked="0"/>
    </xf>
    <xf numFmtId="2" fontId="8" fillId="0" borderId="47" xfId="0" applyNumberFormat="1" applyFont="1" applyBorder="1" applyAlignment="1">
      <alignment horizontal="right" shrinkToFit="1"/>
    </xf>
    <xf numFmtId="2" fontId="7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shrinkToFit="1"/>
    </xf>
    <xf numFmtId="164" fontId="1" fillId="0" borderId="1" xfId="0" applyNumberFormat="1" applyFont="1" applyBorder="1" applyAlignment="1">
      <alignment shrinkToFit="1"/>
    </xf>
    <xf numFmtId="2" fontId="1" fillId="0" borderId="1" xfId="0" applyNumberFormat="1" applyFont="1" applyBorder="1" applyAlignment="1">
      <alignment shrinkToFit="1"/>
    </xf>
    <xf numFmtId="165" fontId="1" fillId="0" borderId="1" xfId="0" applyNumberFormat="1" applyFont="1" applyBorder="1" applyAlignment="1">
      <alignment shrinkToFit="1"/>
    </xf>
    <xf numFmtId="165" fontId="6" fillId="0" borderId="48" xfId="0" applyNumberFormat="1" applyFont="1" applyBorder="1" applyAlignment="1" applyProtection="1">
      <alignment horizontal="center" shrinkToFit="1"/>
      <protection locked="0"/>
    </xf>
    <xf numFmtId="2" fontId="6" fillId="0" borderId="31" xfId="0" applyNumberFormat="1" applyFont="1" applyBorder="1" applyAlignment="1" applyProtection="1">
      <alignment horizontal="center" shrinkToFit="1"/>
      <protection locked="0"/>
    </xf>
    <xf numFmtId="165" fontId="6" fillId="0" borderId="31" xfId="0" applyNumberFormat="1" applyFont="1" applyBorder="1" applyAlignment="1" applyProtection="1">
      <alignment horizontal="center" shrinkToFit="1"/>
      <protection locked="0"/>
    </xf>
    <xf numFmtId="2" fontId="2" fillId="0" borderId="34" xfId="0" applyNumberFormat="1" applyFont="1" applyBorder="1" applyAlignment="1" applyProtection="1">
      <alignment shrinkToFit="1"/>
      <protection locked="0"/>
    </xf>
    <xf numFmtId="165" fontId="6" fillId="0" borderId="49" xfId="0" applyNumberFormat="1" applyFont="1" applyBorder="1" applyAlignment="1" applyProtection="1">
      <alignment horizontal="center" shrinkToFit="1"/>
      <protection locked="0"/>
    </xf>
    <xf numFmtId="2" fontId="6" fillId="0" borderId="14" xfId="0" applyNumberFormat="1" applyFont="1" applyBorder="1" applyAlignment="1" applyProtection="1">
      <alignment horizontal="center" shrinkToFit="1"/>
      <protection locked="0"/>
    </xf>
    <xf numFmtId="165" fontId="6" fillId="0" borderId="14" xfId="0" applyNumberFormat="1" applyFont="1" applyBorder="1" applyAlignment="1" applyProtection="1">
      <alignment horizontal="center" shrinkToFit="1"/>
      <protection locked="0"/>
    </xf>
    <xf numFmtId="2" fontId="2" fillId="0" borderId="41" xfId="0" applyNumberFormat="1" applyFont="1" applyBorder="1" applyAlignment="1" applyProtection="1">
      <alignment shrinkToFit="1"/>
      <protection locked="0"/>
    </xf>
    <xf numFmtId="165" fontId="4" fillId="0" borderId="0" xfId="0" applyNumberFormat="1" applyFont="1" applyAlignment="1">
      <alignment shrinkToFit="1"/>
    </xf>
    <xf numFmtId="2" fontId="4" fillId="0" borderId="0" xfId="0" applyNumberFormat="1" applyFont="1" applyAlignment="1">
      <alignment shrinkToFit="1"/>
    </xf>
    <xf numFmtId="0" fontId="14" fillId="0" borderId="0" xfId="0" applyFont="1" applyAlignment="1">
      <alignment shrinkToFit="1"/>
    </xf>
    <xf numFmtId="165" fontId="16" fillId="0" borderId="18" xfId="0" applyNumberFormat="1" applyFont="1" applyBorder="1"/>
    <xf numFmtId="2" fontId="16" fillId="0" borderId="18" xfId="0" applyNumberFormat="1" applyFont="1" applyBorder="1"/>
    <xf numFmtId="0" fontId="15" fillId="0" borderId="18" xfId="0" applyFont="1" applyBorder="1"/>
    <xf numFmtId="0" fontId="14" fillId="0" borderId="1" xfId="0" applyFont="1" applyBorder="1" applyAlignment="1">
      <alignment shrinkToFit="1"/>
    </xf>
    <xf numFmtId="0" fontId="20" fillId="0" borderId="0" xfId="0" applyFont="1" applyAlignment="1">
      <alignment shrinkToFit="1"/>
    </xf>
    <xf numFmtId="0" fontId="11" fillId="0" borderId="1" xfId="0" applyFont="1" applyBorder="1"/>
    <xf numFmtId="165" fontId="11" fillId="0" borderId="1" xfId="0" applyNumberFormat="1" applyFont="1" applyBorder="1"/>
    <xf numFmtId="2" fontId="11" fillId="0" borderId="1" xfId="0" applyNumberFormat="1" applyFont="1" applyBorder="1"/>
    <xf numFmtId="166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165" fontId="12" fillId="0" borderId="0" xfId="0" applyNumberFormat="1" applyFont="1"/>
    <xf numFmtId="2" fontId="12" fillId="0" borderId="0" xfId="0" applyNumberFormat="1" applyFont="1"/>
    <xf numFmtId="1" fontId="12" fillId="0" borderId="0" xfId="0" applyNumberFormat="1" applyFont="1"/>
    <xf numFmtId="0" fontId="1" fillId="0" borderId="0" xfId="0" applyFont="1" applyAlignment="1">
      <alignment horizontal="center"/>
    </xf>
    <xf numFmtId="0" fontId="2" fillId="0" borderId="5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51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/>
    <xf numFmtId="0" fontId="2" fillId="0" borderId="52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4" fontId="2" fillId="0" borderId="4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65" fontId="13" fillId="0" borderId="49" xfId="0" applyNumberFormat="1" applyFont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 applyProtection="1">
      <alignment horizontal="center" vertical="center" wrapText="1"/>
      <protection locked="0"/>
    </xf>
    <xf numFmtId="165" fontId="13" fillId="0" borderId="40" xfId="0" applyNumberFormat="1" applyFont="1" applyBorder="1" applyAlignment="1" applyProtection="1">
      <alignment horizontal="center" vertical="center" wrapText="1"/>
      <protection locked="0"/>
    </xf>
    <xf numFmtId="2" fontId="14" fillId="0" borderId="40" xfId="0" applyNumberFormat="1" applyFont="1" applyBorder="1" applyAlignment="1" applyProtection="1">
      <alignment horizontal="center" vertical="center" wrapText="1"/>
      <protection locked="0"/>
    </xf>
    <xf numFmtId="2" fontId="14" fillId="0" borderId="41" xfId="0" applyNumberFormat="1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>
      <alignment horizontal="center" vertical="center" wrapText="1"/>
    </xf>
    <xf numFmtId="2" fontId="4" fillId="0" borderId="0" xfId="0" applyNumberFormat="1" applyFont="1" applyAlignment="1">
      <alignment wrapText="1"/>
    </xf>
    <xf numFmtId="0" fontId="14" fillId="0" borderId="0" xfId="0" applyFont="1"/>
    <xf numFmtId="165" fontId="14" fillId="0" borderId="0" xfId="0" applyNumberFormat="1" applyFont="1"/>
    <xf numFmtId="2" fontId="1" fillId="0" borderId="0" xfId="0" applyNumberFormat="1" applyFont="1" applyAlignment="1">
      <alignment vertical="center" wrapText="1" shrinkToFit="1"/>
    </xf>
    <xf numFmtId="0" fontId="15" fillId="0" borderId="53" xfId="0" applyFont="1" applyBorder="1"/>
    <xf numFmtId="0" fontId="2" fillId="0" borderId="18" xfId="0" applyFont="1" applyBorder="1"/>
    <xf numFmtId="0" fontId="6" fillId="0" borderId="18" xfId="0" applyFont="1" applyBorder="1"/>
    <xf numFmtId="164" fontId="6" fillId="0" borderId="18" xfId="0" applyNumberFormat="1" applyFont="1" applyBorder="1"/>
    <xf numFmtId="165" fontId="17" fillId="0" borderId="19" xfId="0" applyNumberFormat="1" applyFont="1" applyBorder="1"/>
    <xf numFmtId="2" fontId="17" fillId="0" borderId="18" xfId="0" applyNumberFormat="1" applyFont="1" applyBorder="1"/>
    <xf numFmtId="165" fontId="17" fillId="0" borderId="18" xfId="0" applyNumberFormat="1" applyFont="1" applyBorder="1"/>
    <xf numFmtId="0" fontId="17" fillId="0" borderId="20" xfId="0" applyFont="1" applyBorder="1"/>
    <xf numFmtId="0" fontId="15" fillId="0" borderId="21" xfId="0" applyFont="1" applyBorder="1"/>
    <xf numFmtId="0" fontId="6" fillId="0" borderId="54" xfId="0" applyFont="1" applyBorder="1" applyAlignment="1">
      <alignment horizontal="center" shrinkToFit="1"/>
    </xf>
    <xf numFmtId="0" fontId="2" fillId="0" borderId="30" xfId="0" applyFont="1" applyBorder="1" applyAlignment="1" applyProtection="1">
      <alignment vertical="center" shrinkToFit="1"/>
      <protection locked="0"/>
    </xf>
    <xf numFmtId="0" fontId="6" fillId="0" borderId="30" xfId="0" applyFont="1" applyBorder="1" applyAlignment="1" applyProtection="1">
      <alignment vertical="center" shrinkToFit="1"/>
      <protection locked="0"/>
    </xf>
    <xf numFmtId="164" fontId="6" fillId="0" borderId="34" xfId="0" applyNumberFormat="1" applyFont="1" applyBorder="1" applyAlignment="1" applyProtection="1">
      <alignment horizontal="center" vertical="center" shrinkToFit="1"/>
      <protection locked="0"/>
    </xf>
    <xf numFmtId="15" fontId="6" fillId="0" borderId="55" xfId="0" applyNumberFormat="1" applyFont="1" applyBorder="1" applyAlignment="1" applyProtection="1">
      <alignment vertical="center" shrinkToFit="1"/>
      <protection locked="0"/>
    </xf>
    <xf numFmtId="2" fontId="2" fillId="0" borderId="35" xfId="0" applyNumberFormat="1" applyFont="1" applyBorder="1" applyAlignment="1">
      <alignment shrinkToFit="1"/>
    </xf>
    <xf numFmtId="2" fontId="7" fillId="0" borderId="0" xfId="0" applyNumberFormat="1" applyFont="1" applyAlignment="1">
      <alignment vertical="center" wrapText="1" shrinkToFit="1"/>
    </xf>
    <xf numFmtId="0" fontId="4" fillId="0" borderId="0" xfId="0" applyFont="1" applyAlignment="1">
      <alignment shrinkToFit="1"/>
    </xf>
    <xf numFmtId="0" fontId="6" fillId="0" borderId="52" xfId="0" applyFont="1" applyBorder="1" applyAlignment="1">
      <alignment horizontal="center" shrinkToFit="1"/>
    </xf>
    <xf numFmtId="0" fontId="2" fillId="0" borderId="13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164" fontId="6" fillId="0" borderId="41" xfId="0" applyNumberFormat="1" applyFont="1" applyBorder="1" applyAlignment="1" applyProtection="1">
      <alignment horizontal="center" vertical="center" shrinkToFit="1"/>
      <protection locked="0"/>
    </xf>
    <xf numFmtId="15" fontId="6" fillId="0" borderId="56" xfId="0" applyNumberFormat="1" applyFont="1" applyBorder="1" applyAlignment="1" applyProtection="1">
      <alignment vertical="center" shrinkToFit="1"/>
      <protection locked="0"/>
    </xf>
    <xf numFmtId="2" fontId="2" fillId="0" borderId="16" xfId="0" applyNumberFormat="1" applyFont="1" applyBorder="1" applyAlignment="1">
      <alignment shrinkToFit="1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  <xf numFmtId="164" fontId="4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0" fontId="15" fillId="0" borderId="57" xfId="0" applyFont="1" applyBorder="1"/>
    <xf numFmtId="0" fontId="2" fillId="0" borderId="17" xfId="0" applyFont="1" applyBorder="1"/>
    <xf numFmtId="0" fontId="6" fillId="0" borderId="58" xfId="0" applyFont="1" applyBorder="1" applyAlignment="1">
      <alignment horizontal="center" shrinkToFit="1"/>
    </xf>
    <xf numFmtId="165" fontId="14" fillId="0" borderId="1" xfId="0" applyNumberFormat="1" applyFont="1" applyBorder="1" applyAlignment="1">
      <alignment shrinkToFit="1"/>
    </xf>
    <xf numFmtId="0" fontId="19" fillId="0" borderId="0" xfId="0" applyFont="1" applyAlignment="1">
      <alignment shrinkToFit="1"/>
    </xf>
    <xf numFmtId="0" fontId="7" fillId="2" borderId="30" xfId="0" applyFont="1" applyFill="1" applyBorder="1" applyAlignment="1" applyProtection="1">
      <alignment horizontal="right" shrinkToFit="1"/>
      <protection locked="0"/>
    </xf>
    <xf numFmtId="165" fontId="7" fillId="2" borderId="31" xfId="0" applyNumberFormat="1" applyFont="1" applyFill="1" applyBorder="1" applyAlignment="1" applyProtection="1">
      <alignment horizontal="right" shrinkToFit="1"/>
      <protection locked="0"/>
    </xf>
    <xf numFmtId="2" fontId="7" fillId="2" borderId="33" xfId="0" applyNumberFormat="1" applyFont="1" applyFill="1" applyBorder="1" applyAlignment="1" applyProtection="1">
      <alignment horizontal="right" shrinkToFit="1"/>
      <protection locked="0"/>
    </xf>
    <xf numFmtId="2" fontId="7" fillId="2" borderId="34" xfId="0" applyNumberFormat="1" applyFont="1" applyFill="1" applyBorder="1" applyAlignment="1" applyProtection="1">
      <alignment horizontal="right" shrinkToFit="1"/>
      <protection locked="0"/>
    </xf>
    <xf numFmtId="0" fontId="7" fillId="2" borderId="23" xfId="0" applyFont="1" applyFill="1" applyBorder="1" applyAlignment="1" applyProtection="1">
      <alignment horizontal="right" shrinkToFit="1"/>
      <protection locked="0"/>
    </xf>
    <xf numFmtId="2" fontId="7" fillId="2" borderId="26" xfId="0" applyNumberFormat="1" applyFont="1" applyFill="1" applyBorder="1" applyAlignment="1" applyProtection="1">
      <alignment horizontal="right" shrinkToFit="1"/>
      <protection locked="0"/>
    </xf>
    <xf numFmtId="0" fontId="7" fillId="2" borderId="36" xfId="0" applyFont="1" applyFill="1" applyBorder="1" applyAlignment="1" applyProtection="1">
      <alignment horizontal="right" shrinkToFit="1"/>
      <protection locked="0"/>
    </xf>
    <xf numFmtId="2" fontId="7" fillId="2" borderId="39" xfId="0" applyNumberFormat="1" applyFont="1" applyFill="1" applyBorder="1" applyAlignment="1" applyProtection="1">
      <alignment horizontal="right" shrinkToFit="1"/>
      <protection locked="0"/>
    </xf>
    <xf numFmtId="165" fontId="7" fillId="2" borderId="37" xfId="0" applyNumberFormat="1" applyFont="1" applyFill="1" applyBorder="1" applyAlignment="1" applyProtection="1">
      <alignment horizontal="right" shrinkToFit="1"/>
      <protection locked="0"/>
    </xf>
    <xf numFmtId="165" fontId="7" fillId="2" borderId="24" xfId="0" applyNumberFormat="1" applyFont="1" applyFill="1" applyBorder="1" applyAlignment="1" applyProtection="1">
      <alignment horizontal="right" shrinkToFit="1"/>
      <protection locked="0"/>
    </xf>
    <xf numFmtId="165" fontId="7" fillId="2" borderId="31" xfId="0" applyNumberFormat="1" applyFont="1" applyFill="1" applyBorder="1" applyAlignment="1">
      <alignment horizontal="right" shrinkToFit="1"/>
    </xf>
    <xf numFmtId="0" fontId="24" fillId="0" borderId="0" xfId="0" applyFont="1"/>
    <xf numFmtId="0" fontId="8" fillId="3" borderId="30" xfId="0" applyFont="1" applyFill="1" applyBorder="1" applyAlignment="1" applyProtection="1">
      <alignment vertical="center" shrinkToFit="1"/>
      <protection locked="0"/>
    </xf>
    <xf numFmtId="0" fontId="7" fillId="3" borderId="30" xfId="0" applyFont="1" applyFill="1" applyBorder="1" applyAlignment="1" applyProtection="1">
      <alignment vertical="center" shrinkToFit="1"/>
      <protection locked="0"/>
    </xf>
    <xf numFmtId="164" fontId="7" fillId="3" borderId="31" xfId="0" applyNumberFormat="1" applyFont="1" applyFill="1" applyBorder="1" applyAlignment="1" applyProtection="1">
      <alignment vertical="center" shrinkToFit="1"/>
      <protection locked="0"/>
    </xf>
    <xf numFmtId="0" fontId="7" fillId="3" borderId="32" xfId="0" applyFont="1" applyFill="1" applyBorder="1" applyAlignment="1" applyProtection="1">
      <alignment vertical="center" shrinkToFit="1"/>
      <protection locked="0"/>
    </xf>
    <xf numFmtId="0" fontId="7" fillId="3" borderId="36" xfId="0" applyFont="1" applyFill="1" applyBorder="1" applyAlignment="1" applyProtection="1">
      <alignment horizontal="right" shrinkToFit="1"/>
      <protection locked="0"/>
    </xf>
    <xf numFmtId="165" fontId="7" fillId="3" borderId="37" xfId="0" applyNumberFormat="1" applyFont="1" applyFill="1" applyBorder="1" applyAlignment="1" applyProtection="1">
      <alignment horizontal="right" shrinkToFit="1"/>
      <protection locked="0"/>
    </xf>
    <xf numFmtId="2" fontId="7" fillId="3" borderId="39" xfId="0" applyNumberFormat="1" applyFont="1" applyFill="1" applyBorder="1" applyAlignment="1" applyProtection="1">
      <alignment horizontal="right" shrinkToFit="1"/>
      <protection locked="0"/>
    </xf>
    <xf numFmtId="2" fontId="7" fillId="3" borderId="34" xfId="0" applyNumberFormat="1" applyFont="1" applyFill="1" applyBorder="1" applyAlignment="1" applyProtection="1">
      <alignment horizontal="right" shrinkToFit="1"/>
      <protection locked="0"/>
    </xf>
    <xf numFmtId="0" fontId="24" fillId="3" borderId="30" xfId="0" applyFont="1" applyFill="1" applyBorder="1" applyAlignment="1" applyProtection="1">
      <alignment horizontal="right" shrinkToFit="1"/>
      <protection locked="0"/>
    </xf>
    <xf numFmtId="165" fontId="24" fillId="3" borderId="31" xfId="0" applyNumberFormat="1" applyFont="1" applyFill="1" applyBorder="1" applyAlignment="1" applyProtection="1">
      <alignment horizontal="right" shrinkToFit="1"/>
      <protection locked="0"/>
    </xf>
    <xf numFmtId="2" fontId="24" fillId="3" borderId="33" xfId="0" applyNumberFormat="1" applyFont="1" applyFill="1" applyBorder="1" applyAlignment="1" applyProtection="1">
      <alignment horizontal="right" shrinkToFit="1"/>
      <protection locked="0"/>
    </xf>
    <xf numFmtId="2" fontId="24" fillId="3" borderId="34" xfId="0" applyNumberFormat="1" applyFont="1" applyFill="1" applyBorder="1" applyAlignment="1" applyProtection="1">
      <alignment horizontal="right" shrinkToFit="1"/>
      <protection locked="0"/>
    </xf>
    <xf numFmtId="0" fontId="7" fillId="3" borderId="30" xfId="0" applyFont="1" applyFill="1" applyBorder="1" applyAlignment="1" applyProtection="1">
      <alignment horizontal="right" shrinkToFit="1"/>
      <protection locked="0"/>
    </xf>
    <xf numFmtId="2" fontId="7" fillId="3" borderId="31" xfId="0" applyNumberFormat="1" applyFont="1" applyFill="1" applyBorder="1" applyAlignment="1" applyProtection="1">
      <alignment horizontal="right" shrinkToFit="1"/>
      <protection locked="0"/>
    </xf>
    <xf numFmtId="2" fontId="7" fillId="3" borderId="33" xfId="0" applyNumberFormat="1" applyFont="1" applyFill="1" applyBorder="1" applyAlignment="1" applyProtection="1">
      <alignment horizontal="right" shrinkToFit="1"/>
      <protection locked="0"/>
    </xf>
    <xf numFmtId="165" fontId="7" fillId="3" borderId="31" xfId="0" applyNumberFormat="1" applyFont="1" applyFill="1" applyBorder="1" applyAlignment="1" applyProtection="1">
      <alignment horizontal="right" shrinkToFit="1"/>
      <protection locked="0"/>
    </xf>
    <xf numFmtId="2" fontId="8" fillId="3" borderId="35" xfId="0" applyNumberFormat="1" applyFont="1" applyFill="1" applyBorder="1" applyAlignment="1">
      <alignment horizontal="right" shrinkToFit="1"/>
    </xf>
    <xf numFmtId="0" fontId="8" fillId="3" borderId="36" xfId="0" applyFont="1" applyFill="1" applyBorder="1" applyAlignment="1" applyProtection="1">
      <alignment vertical="center" shrinkToFit="1"/>
      <protection locked="0"/>
    </xf>
    <xf numFmtId="0" fontId="7" fillId="3" borderId="36" xfId="0" applyFont="1" applyFill="1" applyBorder="1" applyAlignment="1" applyProtection="1">
      <alignment vertical="center" shrinkToFit="1"/>
      <protection locked="0"/>
    </xf>
    <xf numFmtId="164" fontId="7" fillId="3" borderId="37" xfId="0" applyNumberFormat="1" applyFont="1" applyFill="1" applyBorder="1" applyAlignment="1" applyProtection="1">
      <alignment vertical="center" shrinkToFit="1"/>
      <protection locked="0"/>
    </xf>
    <xf numFmtId="0" fontId="7" fillId="3" borderId="38" xfId="0" applyFont="1" applyFill="1" applyBorder="1" applyAlignment="1" applyProtection="1">
      <alignment vertical="center" shrinkToFit="1"/>
      <protection locked="0"/>
    </xf>
    <xf numFmtId="0" fontId="7" fillId="3" borderId="0" xfId="0" applyFont="1" applyFill="1"/>
    <xf numFmtId="2" fontId="7" fillId="0" borderId="65" xfId="0" applyNumberFormat="1" applyFont="1" applyBorder="1" applyAlignment="1" applyProtection="1">
      <alignment horizontal="right" shrinkToFit="1"/>
      <protection locked="0"/>
    </xf>
    <xf numFmtId="2" fontId="19" fillId="0" borderId="0" xfId="0" applyNumberFormat="1" applyFont="1" applyAlignment="1" applyProtection="1">
      <alignment horizontal="center" vertical="center" textRotation="90" shrinkToFit="1"/>
      <protection locked="0"/>
    </xf>
    <xf numFmtId="2" fontId="7" fillId="0" borderId="67" xfId="0" applyNumberFormat="1" applyFont="1" applyBorder="1" applyAlignment="1" applyProtection="1">
      <alignment horizontal="right" shrinkToFit="1"/>
      <protection locked="0"/>
    </xf>
    <xf numFmtId="2" fontId="7" fillId="0" borderId="68" xfId="0" applyNumberFormat="1" applyFont="1" applyBorder="1" applyAlignment="1" applyProtection="1">
      <alignment horizontal="right" shrinkToFit="1"/>
      <protection locked="0"/>
    </xf>
    <xf numFmtId="2" fontId="7" fillId="0" borderId="69" xfId="0" applyNumberFormat="1" applyFont="1" applyBorder="1" applyAlignment="1" applyProtection="1">
      <alignment horizontal="right" shrinkToFit="1"/>
      <protection locked="0"/>
    </xf>
    <xf numFmtId="2" fontId="7" fillId="0" borderId="66" xfId="0" applyNumberFormat="1" applyFont="1" applyBorder="1" applyAlignment="1" applyProtection="1">
      <alignment horizontal="right" shrinkToFit="1"/>
      <protection locked="0"/>
    </xf>
    <xf numFmtId="0" fontId="7" fillId="0" borderId="16" xfId="0" applyFont="1" applyBorder="1" applyAlignment="1">
      <alignment horizontal="center" vertical="center" wrapText="1" shrinkToFit="1"/>
    </xf>
    <xf numFmtId="165" fontId="7" fillId="0" borderId="31" xfId="0" applyNumberFormat="1" applyFont="1" applyBorder="1" applyAlignment="1">
      <alignment horizontal="right" shrinkToFit="1"/>
    </xf>
    <xf numFmtId="2" fontId="21" fillId="0" borderId="73" xfId="0" applyNumberFormat="1" applyFont="1" applyBorder="1" applyAlignment="1">
      <alignment vertical="center"/>
    </xf>
    <xf numFmtId="2" fontId="21" fillId="0" borderId="19" xfId="0" applyNumberFormat="1" applyFont="1" applyBorder="1" applyAlignment="1">
      <alignment vertical="center"/>
    </xf>
    <xf numFmtId="0" fontId="7" fillId="0" borderId="7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76" xfId="0" applyFont="1" applyBorder="1" applyAlignment="1" applyProtection="1">
      <alignment horizontal="right" shrinkToFit="1"/>
      <protection locked="0"/>
    </xf>
    <xf numFmtId="0" fontId="7" fillId="3" borderId="48" xfId="0" applyFont="1" applyFill="1" applyBorder="1" applyAlignment="1" applyProtection="1">
      <alignment horizontal="right" shrinkToFit="1"/>
      <protection locked="0"/>
    </xf>
    <xf numFmtId="165" fontId="1" fillId="0" borderId="0" xfId="0" applyNumberFormat="1" applyFont="1"/>
    <xf numFmtId="0" fontId="7" fillId="0" borderId="1" xfId="0" applyFont="1" applyBorder="1"/>
    <xf numFmtId="2" fontId="1" fillId="0" borderId="1" xfId="0" applyNumberFormat="1" applyFont="1" applyBorder="1"/>
    <xf numFmtId="165" fontId="1" fillId="0" borderId="1" xfId="0" applyNumberFormat="1" applyFont="1" applyBorder="1"/>
    <xf numFmtId="0" fontId="1" fillId="0" borderId="77" xfId="0" applyFont="1" applyBorder="1"/>
    <xf numFmtId="0" fontId="1" fillId="0" borderId="10" xfId="0" applyFont="1" applyBorder="1"/>
    <xf numFmtId="0" fontId="7" fillId="0" borderId="78" xfId="0" applyFont="1" applyBorder="1"/>
    <xf numFmtId="2" fontId="1" fillId="0" borderId="78" xfId="0" applyNumberFormat="1" applyFont="1" applyBorder="1"/>
    <xf numFmtId="165" fontId="1" fillId="0" borderId="78" xfId="0" applyNumberFormat="1" applyFont="1" applyBorder="1"/>
    <xf numFmtId="0" fontId="1" fillId="0" borderId="79" xfId="0" applyFont="1" applyBorder="1"/>
    <xf numFmtId="0" fontId="7" fillId="0" borderId="80" xfId="0" applyFont="1" applyBorder="1" applyAlignment="1">
      <alignment shrinkToFit="1"/>
    </xf>
    <xf numFmtId="0" fontId="7" fillId="0" borderId="72" xfId="0" applyFont="1" applyBorder="1" applyAlignment="1">
      <alignment shrinkToFit="1"/>
    </xf>
    <xf numFmtId="0" fontId="7" fillId="0" borderId="81" xfId="0" applyFont="1" applyBorder="1" applyAlignment="1">
      <alignment shrinkToFit="1"/>
    </xf>
    <xf numFmtId="0" fontId="7" fillId="0" borderId="17" xfId="0" applyFont="1" applyBorder="1"/>
    <xf numFmtId="0" fontId="7" fillId="0" borderId="18" xfId="0" applyFont="1" applyBorder="1"/>
    <xf numFmtId="0" fontId="7" fillId="0" borderId="21" xfId="0" applyFont="1" applyBorder="1" applyAlignment="1">
      <alignment shrinkToFit="1"/>
    </xf>
    <xf numFmtId="168" fontId="9" fillId="0" borderId="0" xfId="0" applyNumberFormat="1" applyFont="1" applyAlignment="1">
      <alignment horizontal="right" shrinkToFit="1"/>
    </xf>
    <xf numFmtId="0" fontId="9" fillId="0" borderId="0" xfId="0" applyFont="1" applyAlignment="1">
      <alignment horizontal="right" shrinkToFit="1"/>
    </xf>
    <xf numFmtId="165" fontId="2" fillId="0" borderId="59" xfId="0" applyNumberFormat="1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2" fontId="19" fillId="0" borderId="64" xfId="0" applyNumberFormat="1" applyFont="1" applyBorder="1" applyAlignment="1" applyProtection="1">
      <alignment horizontal="center" vertical="center" textRotation="90" shrinkToFit="1"/>
      <protection locked="0"/>
    </xf>
    <xf numFmtId="0" fontId="19" fillId="0" borderId="41" xfId="0" applyFont="1" applyBorder="1" applyAlignment="1">
      <alignment horizontal="center" vertical="center" textRotation="90" shrinkToFit="1"/>
    </xf>
    <xf numFmtId="0" fontId="19" fillId="0" borderId="62" xfId="0" applyFont="1" applyBorder="1" applyAlignment="1" applyProtection="1">
      <alignment horizontal="center" vertical="center" textRotation="90" shrinkToFit="1"/>
      <protection locked="0"/>
    </xf>
    <xf numFmtId="0" fontId="19" fillId="0" borderId="49" xfId="0" applyFont="1" applyBorder="1" applyAlignment="1">
      <alignment horizontal="center" vertical="center" textRotation="90" shrinkToFit="1"/>
    </xf>
    <xf numFmtId="2" fontId="19" fillId="0" borderId="63" xfId="0" applyNumberFormat="1" applyFont="1" applyBorder="1" applyAlignment="1" applyProtection="1">
      <alignment horizontal="center" vertical="center" textRotation="90" wrapText="1" shrinkToFit="1"/>
      <protection locked="0"/>
    </xf>
    <xf numFmtId="0" fontId="19" fillId="0" borderId="14" xfId="0" applyFont="1" applyBorder="1" applyAlignment="1">
      <alignment horizontal="center" vertical="center" textRotation="90" wrapText="1" shrinkToFit="1"/>
    </xf>
    <xf numFmtId="165" fontId="19" fillId="0" borderId="63" xfId="0" applyNumberFormat="1" applyFont="1" applyBorder="1" applyAlignment="1" applyProtection="1">
      <alignment horizontal="center" vertical="center" textRotation="90" shrinkToFit="1"/>
      <protection locked="0"/>
    </xf>
    <xf numFmtId="0" fontId="19" fillId="0" borderId="14" xfId="0" applyFont="1" applyBorder="1" applyAlignment="1">
      <alignment horizontal="center" vertical="center" textRotation="90" shrinkToFit="1"/>
    </xf>
    <xf numFmtId="165" fontId="8" fillId="4" borderId="59" xfId="0" applyNumberFormat="1" applyFont="1" applyFill="1" applyBorder="1" applyAlignment="1">
      <alignment horizontal="center" vertical="center" shrinkToFit="1"/>
    </xf>
    <xf numFmtId="0" fontId="1" fillId="4" borderId="60" xfId="0" applyFont="1" applyFill="1" applyBorder="1" applyAlignment="1">
      <alignment horizontal="center" vertical="center" shrinkToFit="1"/>
    </xf>
    <xf numFmtId="0" fontId="1" fillId="4" borderId="61" xfId="0" applyFont="1" applyFill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0" fillId="0" borderId="56" xfId="0" applyBorder="1" applyAlignment="1">
      <alignment horizontal="center" vertical="center" textRotation="90" wrapText="1"/>
    </xf>
    <xf numFmtId="165" fontId="19" fillId="0" borderId="63" xfId="0" applyNumberFormat="1" applyFont="1" applyBorder="1" applyAlignment="1" applyProtection="1">
      <alignment horizontal="center" vertical="center" textRotation="90" wrapText="1" shrinkToFit="1"/>
      <protection locked="0"/>
    </xf>
    <xf numFmtId="165" fontId="19" fillId="0" borderId="14" xfId="0" applyNumberFormat="1" applyFont="1" applyBorder="1" applyAlignment="1" applyProtection="1">
      <alignment horizontal="center" vertical="center" textRotation="90" wrapText="1" shrinkToFit="1"/>
      <protection locked="0"/>
    </xf>
    <xf numFmtId="2" fontId="19" fillId="0" borderId="41" xfId="0" applyNumberFormat="1" applyFont="1" applyBorder="1" applyAlignment="1" applyProtection="1">
      <alignment horizontal="center" vertical="center" textRotation="90" shrinkToFit="1"/>
      <protection locked="0"/>
    </xf>
    <xf numFmtId="2" fontId="19" fillId="0" borderId="14" xfId="0" applyNumberFormat="1" applyFont="1" applyBorder="1" applyAlignment="1" applyProtection="1">
      <alignment horizontal="center" vertical="center" textRotation="90" wrapText="1" shrinkToFit="1"/>
      <protection locked="0"/>
    </xf>
    <xf numFmtId="0" fontId="19" fillId="0" borderId="49" xfId="0" applyFont="1" applyBorder="1" applyAlignment="1" applyProtection="1">
      <alignment horizontal="center" vertical="center" textRotation="90" shrinkToFit="1"/>
      <protection locked="0"/>
    </xf>
    <xf numFmtId="165" fontId="19" fillId="0" borderId="14" xfId="0" applyNumberFormat="1" applyFont="1" applyBorder="1" applyAlignment="1" applyProtection="1">
      <alignment horizontal="center" vertical="center" textRotation="90" shrinkToFit="1"/>
      <protection locked="0"/>
    </xf>
    <xf numFmtId="165" fontId="8" fillId="4" borderId="60" xfId="0" applyNumberFormat="1" applyFont="1" applyFill="1" applyBorder="1" applyAlignment="1">
      <alignment horizontal="center" vertical="center" shrinkToFit="1"/>
    </xf>
    <xf numFmtId="165" fontId="8" fillId="4" borderId="61" xfId="0" applyNumberFormat="1" applyFont="1" applyFill="1" applyBorder="1" applyAlignment="1">
      <alignment horizontal="center" vertical="center" shrinkToFit="1"/>
    </xf>
  </cellXfs>
  <cellStyles count="4">
    <cellStyle name="Euro" xfId="1" xr:uid="{00000000-0005-0000-0000-000000000000}"/>
    <cellStyle name="Standard" xfId="0" builtinId="0"/>
    <cellStyle name="Standard 2" xfId="2" xr:uid="{00000000-0005-0000-0000-000002000000}"/>
    <cellStyle name="Standard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161925</xdr:colOff>
      <xdr:row>0</xdr:row>
      <xdr:rowOff>114300</xdr:rowOff>
    </xdr:from>
    <xdr:to>
      <xdr:col>29</xdr:col>
      <xdr:colOff>581025</xdr:colOff>
      <xdr:row>1</xdr:row>
      <xdr:rowOff>561975</xdr:rowOff>
    </xdr:to>
    <xdr:pic>
      <xdr:nvPicPr>
        <xdr:cNvPr id="9268" name="Picture 2" descr="http://www.dtb-online.de/portal/fileadmin/user_upload/dtb.redaktion/Logowelt/TURNEN/Geraetturnen/turnenGE_08_sw_300.jpg">
          <a:extLst>
            <a:ext uri="{FF2B5EF4-FFF2-40B4-BE49-F238E27FC236}">
              <a16:creationId xmlns:a16="http://schemas.microsoft.com/office/drawing/2014/main" id="{FECF2DEF-7A0F-0F9E-AD1C-00C6C7D7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114300"/>
          <a:ext cx="8572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161925</xdr:colOff>
      <xdr:row>0</xdr:row>
      <xdr:rowOff>114300</xdr:rowOff>
    </xdr:from>
    <xdr:to>
      <xdr:col>30</xdr:col>
      <xdr:colOff>571500</xdr:colOff>
      <xdr:row>1</xdr:row>
      <xdr:rowOff>600075</xdr:rowOff>
    </xdr:to>
    <xdr:pic>
      <xdr:nvPicPr>
        <xdr:cNvPr id="4258" name="Picture 2" descr="http://www.dtb-online.de/portal/fileadmin/user_upload/dtb.redaktion/Logowelt/TURNEN/Geraetturnen/turnenGE_08_sw_300.jpg">
          <a:extLst>
            <a:ext uri="{FF2B5EF4-FFF2-40B4-BE49-F238E27FC236}">
              <a16:creationId xmlns:a16="http://schemas.microsoft.com/office/drawing/2014/main" id="{4614ACFD-1B79-6834-1832-D5E08C08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0425" y="114300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161925</xdr:colOff>
      <xdr:row>0</xdr:row>
      <xdr:rowOff>114300</xdr:rowOff>
    </xdr:from>
    <xdr:to>
      <xdr:col>29</xdr:col>
      <xdr:colOff>571500</xdr:colOff>
      <xdr:row>6</xdr:row>
      <xdr:rowOff>47625</xdr:rowOff>
    </xdr:to>
    <xdr:pic>
      <xdr:nvPicPr>
        <xdr:cNvPr id="14338" name="Picture 2" descr="http://www.dtb-online.de/portal/fileadmin/user_upload/dtb.redaktion/Logowelt/TURNEN/Geraetturnen/turnenGE_08_sw_300.jpg">
          <a:extLst>
            <a:ext uri="{FF2B5EF4-FFF2-40B4-BE49-F238E27FC236}">
              <a16:creationId xmlns:a16="http://schemas.microsoft.com/office/drawing/2014/main" id="{79BE2407-ADE1-91FB-C9DE-AB61C0799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0425" y="114300"/>
          <a:ext cx="942975" cy="20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114300</xdr:rowOff>
    </xdr:from>
    <xdr:to>
      <xdr:col>5</xdr:col>
      <xdr:colOff>581025</xdr:colOff>
      <xdr:row>2</xdr:row>
      <xdr:rowOff>104775</xdr:rowOff>
    </xdr:to>
    <xdr:pic>
      <xdr:nvPicPr>
        <xdr:cNvPr id="13316" name="Picture 2" descr="http://www.dtb-online.de/portal/fileadmin/user_upload/dtb.redaktion/Logowelt/TURNEN/Geraetturnen/turnenGE_08_sw_300.jpg">
          <a:extLst>
            <a:ext uri="{FF2B5EF4-FFF2-40B4-BE49-F238E27FC236}">
              <a16:creationId xmlns:a16="http://schemas.microsoft.com/office/drawing/2014/main" id="{C0BF514D-088E-1EF8-07DA-676449F00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14300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7"/>
  <sheetViews>
    <sheetView showGridLines="0" zoomScale="75" zoomScaleNormal="75" workbookViewId="0">
      <selection activeCell="E20" sqref="E20"/>
    </sheetView>
  </sheetViews>
  <sheetFormatPr baseColWidth="10" defaultColWidth="11.5703125" defaultRowHeight="14.25" outlineLevelCol="1" x14ac:dyDescent="0.2"/>
  <cols>
    <col min="1" max="1" width="3.7109375" style="37" customWidth="1"/>
    <col min="2" max="2" width="23.5703125" style="37" customWidth="1"/>
    <col min="3" max="3" width="13.85546875" style="37" customWidth="1"/>
    <col min="4" max="4" width="6.140625" style="89" customWidth="1"/>
    <col min="5" max="5" width="17.5703125" style="186" customWidth="1"/>
    <col min="6" max="6" width="4.7109375" style="38" customWidth="1"/>
    <col min="7" max="7" width="5.7109375" style="36" customWidth="1"/>
    <col min="8" max="8" width="4.7109375" style="38" customWidth="1"/>
    <col min="9" max="9" width="6.7109375" style="123" customWidth="1"/>
    <col min="10" max="10" width="4.7109375" style="38" customWidth="1"/>
    <col min="11" max="11" width="5.7109375" style="36" customWidth="1"/>
    <col min="12" max="12" width="4.7109375" style="38" customWidth="1"/>
    <col min="13" max="13" width="6.7109375" style="123" customWidth="1"/>
    <col min="14" max="14" width="4.7109375" style="38" customWidth="1"/>
    <col min="15" max="15" width="5.7109375" style="36" customWidth="1"/>
    <col min="16" max="16" width="4.7109375" style="38" customWidth="1"/>
    <col min="17" max="17" width="6.7109375" style="123" customWidth="1"/>
    <col min="18" max="18" width="4.7109375" style="38" customWidth="1"/>
    <col min="19" max="19" width="5.7109375" style="36" customWidth="1"/>
    <col min="20" max="20" width="4.7109375" style="38" hidden="1" customWidth="1" outlineLevel="1"/>
    <col min="21" max="21" width="6.7109375" style="123" customWidth="1" collapsed="1"/>
    <col min="22" max="22" width="4.7109375" style="38" customWidth="1"/>
    <col min="23" max="23" width="5.140625" style="36" customWidth="1"/>
    <col min="24" max="24" width="4.7109375" style="38" customWidth="1"/>
    <col min="25" max="25" width="6.7109375" style="123" customWidth="1"/>
    <col min="26" max="26" width="4.7109375" style="38" customWidth="1"/>
    <col min="27" max="27" width="5.5703125" style="36" customWidth="1"/>
    <col min="28" max="28" width="4.7109375" style="38" customWidth="1"/>
    <col min="29" max="29" width="6.5703125" style="123" customWidth="1"/>
    <col min="30" max="30" width="10.7109375" style="37" customWidth="1"/>
    <col min="31" max="31" width="33.140625" style="39" customWidth="1"/>
    <col min="32" max="32" width="11.5703125" style="39"/>
    <col min="33" max="16384" width="11.5703125" style="37"/>
  </cols>
  <sheetData>
    <row r="1" spans="1:32" s="7" customFormat="1" ht="33" customHeight="1" x14ac:dyDescent="0.6">
      <c r="A1" s="1" t="s">
        <v>42</v>
      </c>
      <c r="B1" s="124"/>
      <c r="C1" s="124"/>
      <c r="D1" s="124"/>
      <c r="E1" s="124"/>
      <c r="F1" s="125"/>
      <c r="G1" s="124"/>
      <c r="H1" s="124"/>
      <c r="I1" s="124"/>
      <c r="J1" s="125"/>
      <c r="K1" s="124"/>
      <c r="L1" s="124"/>
      <c r="M1" s="124"/>
      <c r="N1" s="124"/>
      <c r="O1" s="126"/>
      <c r="P1" s="125"/>
      <c r="Q1" s="124"/>
      <c r="R1" s="124"/>
      <c r="S1" s="126"/>
      <c r="T1" s="126"/>
      <c r="U1" s="124"/>
      <c r="V1" s="124"/>
      <c r="W1" s="126"/>
      <c r="X1" s="125"/>
      <c r="Y1" s="127"/>
      <c r="Z1" s="128"/>
      <c r="AA1" s="127"/>
      <c r="AB1" s="127"/>
      <c r="AC1" s="127"/>
      <c r="AD1" s="127"/>
    </row>
    <row r="2" spans="1:32" s="14" customFormat="1" ht="51" customHeight="1" thickBot="1" x14ac:dyDescent="0.45">
      <c r="A2" s="8" t="s">
        <v>20</v>
      </c>
      <c r="F2" s="129"/>
      <c r="J2" s="129"/>
      <c r="O2" s="130"/>
      <c r="P2" s="129"/>
      <c r="Q2" s="131"/>
      <c r="S2" s="131"/>
      <c r="T2" s="130"/>
      <c r="U2" s="257">
        <v>44696</v>
      </c>
      <c r="V2" s="258"/>
      <c r="W2" s="258"/>
      <c r="X2" s="258"/>
      <c r="Y2" s="258"/>
      <c r="Z2" s="258"/>
      <c r="AA2" s="258"/>
      <c r="AB2" s="132"/>
      <c r="AC2" s="132"/>
    </row>
    <row r="3" spans="1:32" s="139" customFormat="1" ht="15.75" customHeight="1" x14ac:dyDescent="0.25">
      <c r="A3" s="133" t="s">
        <v>0</v>
      </c>
      <c r="B3" s="134" t="s">
        <v>1</v>
      </c>
      <c r="C3" s="135" t="s">
        <v>2</v>
      </c>
      <c r="D3" s="136" t="s">
        <v>3</v>
      </c>
      <c r="E3" s="137" t="s">
        <v>10</v>
      </c>
      <c r="F3" s="259" t="s">
        <v>4</v>
      </c>
      <c r="G3" s="260"/>
      <c r="H3" s="260"/>
      <c r="I3" s="261"/>
      <c r="J3" s="259" t="s">
        <v>5</v>
      </c>
      <c r="K3" s="260"/>
      <c r="L3" s="260"/>
      <c r="M3" s="261"/>
      <c r="N3" s="259" t="s">
        <v>6</v>
      </c>
      <c r="O3" s="260"/>
      <c r="P3" s="260"/>
      <c r="Q3" s="261"/>
      <c r="R3" s="259" t="s">
        <v>7</v>
      </c>
      <c r="S3" s="260"/>
      <c r="T3" s="260"/>
      <c r="U3" s="261"/>
      <c r="V3" s="259" t="s">
        <v>8</v>
      </c>
      <c r="W3" s="260"/>
      <c r="X3" s="260"/>
      <c r="Y3" s="261"/>
      <c r="Z3" s="259" t="s">
        <v>9</v>
      </c>
      <c r="AA3" s="260"/>
      <c r="AB3" s="260"/>
      <c r="AC3" s="261"/>
      <c r="AD3" s="138" t="s">
        <v>26</v>
      </c>
      <c r="AE3" s="21"/>
      <c r="AF3" s="21"/>
    </row>
    <row r="4" spans="1:32" s="151" customFormat="1" ht="32.25" customHeight="1" thickBot="1" x14ac:dyDescent="0.25">
      <c r="A4" s="140"/>
      <c r="B4" s="141"/>
      <c r="C4" s="142"/>
      <c r="D4" s="143"/>
      <c r="E4" s="144"/>
      <c r="F4" s="145" t="s">
        <v>12</v>
      </c>
      <c r="G4" s="146" t="s">
        <v>13</v>
      </c>
      <c r="H4" s="147" t="s">
        <v>14</v>
      </c>
      <c r="I4" s="148" t="s">
        <v>11</v>
      </c>
      <c r="J4" s="145" t="s">
        <v>12</v>
      </c>
      <c r="K4" s="146" t="s">
        <v>13</v>
      </c>
      <c r="L4" s="147" t="s">
        <v>14</v>
      </c>
      <c r="M4" s="148" t="s">
        <v>11</v>
      </c>
      <c r="N4" s="145" t="s">
        <v>12</v>
      </c>
      <c r="O4" s="146" t="s">
        <v>13</v>
      </c>
      <c r="P4" s="147" t="s">
        <v>14</v>
      </c>
      <c r="Q4" s="148" t="s">
        <v>11</v>
      </c>
      <c r="R4" s="145" t="s">
        <v>12</v>
      </c>
      <c r="S4" s="146" t="s">
        <v>13</v>
      </c>
      <c r="T4" s="147" t="s">
        <v>14</v>
      </c>
      <c r="U4" s="148" t="s">
        <v>11</v>
      </c>
      <c r="V4" s="145" t="s">
        <v>12</v>
      </c>
      <c r="W4" s="146" t="s">
        <v>13</v>
      </c>
      <c r="X4" s="147" t="s">
        <v>14</v>
      </c>
      <c r="Y4" s="148" t="s">
        <v>11</v>
      </c>
      <c r="Z4" s="145" t="s">
        <v>12</v>
      </c>
      <c r="AA4" s="146" t="s">
        <v>13</v>
      </c>
      <c r="AB4" s="147" t="s">
        <v>14</v>
      </c>
      <c r="AC4" s="149" t="s">
        <v>11</v>
      </c>
      <c r="AD4" s="150"/>
      <c r="AE4" s="21"/>
      <c r="AF4" s="21"/>
    </row>
    <row r="5" spans="1:32" s="139" customFormat="1" ht="17.25" customHeight="1" thickBot="1" x14ac:dyDescent="0.25">
      <c r="A5" s="152"/>
      <c r="B5" s="152"/>
      <c r="C5" s="152"/>
      <c r="D5" s="152"/>
      <c r="E5" s="152"/>
      <c r="F5" s="153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4"/>
      <c r="AF5" s="154"/>
    </row>
    <row r="6" spans="1:32" s="139" customFormat="1" ht="20.25" thickBot="1" x14ac:dyDescent="0.4">
      <c r="A6" s="155" t="s">
        <v>45</v>
      </c>
      <c r="B6" s="156"/>
      <c r="C6" s="157"/>
      <c r="D6" s="158"/>
      <c r="E6" s="157"/>
      <c r="F6" s="119"/>
      <c r="G6" s="120"/>
      <c r="H6" s="119"/>
      <c r="I6" s="121"/>
      <c r="J6" s="159" t="s">
        <v>21</v>
      </c>
      <c r="K6" s="160"/>
      <c r="L6" s="161"/>
      <c r="M6" s="162">
        <v>4</v>
      </c>
      <c r="N6" s="161" t="s">
        <v>22</v>
      </c>
      <c r="O6" s="160"/>
      <c r="P6" s="161"/>
      <c r="Q6" s="162"/>
      <c r="R6" s="119"/>
      <c r="S6" s="120"/>
      <c r="T6" s="119"/>
      <c r="U6" s="121"/>
      <c r="V6" s="119"/>
      <c r="W6" s="120"/>
      <c r="X6" s="119"/>
      <c r="Y6" s="121"/>
      <c r="Z6" s="119"/>
      <c r="AA6" s="120"/>
      <c r="AB6" s="119"/>
      <c r="AC6" s="121"/>
      <c r="AD6" s="163"/>
      <c r="AE6" s="39"/>
      <c r="AF6" s="39"/>
    </row>
    <row r="7" spans="1:32" s="171" customFormat="1" ht="15.75" x14ac:dyDescent="0.25">
      <c r="A7" s="164">
        <v>1</v>
      </c>
      <c r="B7" s="165" t="s">
        <v>46</v>
      </c>
      <c r="C7" s="166" t="s">
        <v>47</v>
      </c>
      <c r="D7" s="167">
        <v>2015</v>
      </c>
      <c r="E7" s="168" t="s">
        <v>23</v>
      </c>
      <c r="F7" s="108"/>
      <c r="G7" s="109"/>
      <c r="H7" s="110"/>
      <c r="I7" s="111">
        <f>F7+10-G7-H7</f>
        <v>10</v>
      </c>
      <c r="J7" s="108"/>
      <c r="K7" s="109"/>
      <c r="L7" s="110"/>
      <c r="M7" s="111">
        <f>J7+10-K7-L7</f>
        <v>10</v>
      </c>
      <c r="N7" s="108"/>
      <c r="O7" s="109"/>
      <c r="P7" s="110"/>
      <c r="Q7" s="111">
        <f>N7+10-O7-P7</f>
        <v>10</v>
      </c>
      <c r="R7" s="108"/>
      <c r="S7" s="109"/>
      <c r="T7" s="110"/>
      <c r="U7" s="111">
        <f>R7+10-S7-T7</f>
        <v>10</v>
      </c>
      <c r="V7" s="108"/>
      <c r="W7" s="109"/>
      <c r="X7" s="110"/>
      <c r="Y7" s="111">
        <f>V7+10-W7-X7</f>
        <v>10</v>
      </c>
      <c r="Z7" s="108"/>
      <c r="AA7" s="109"/>
      <c r="AB7" s="110"/>
      <c r="AC7" s="111">
        <f>Z7+10-AA7-AB7</f>
        <v>10</v>
      </c>
      <c r="AD7" s="169">
        <f>SUM(AC7,Y7,U7,Q7,M7,I7)</f>
        <v>60</v>
      </c>
      <c r="AE7" s="59" t="s">
        <v>43</v>
      </c>
      <c r="AF7" s="170" t="s">
        <v>41</v>
      </c>
    </row>
    <row r="8" spans="1:32" s="171" customFormat="1" ht="15.75" x14ac:dyDescent="0.25">
      <c r="A8" s="164">
        <f>A7+1</f>
        <v>2</v>
      </c>
      <c r="B8" s="165" t="s">
        <v>48</v>
      </c>
      <c r="C8" s="166" t="s">
        <v>49</v>
      </c>
      <c r="D8" s="167">
        <v>2015</v>
      </c>
      <c r="E8" s="168" t="s">
        <v>23</v>
      </c>
      <c r="F8" s="108"/>
      <c r="G8" s="109"/>
      <c r="H8" s="110"/>
      <c r="I8" s="111">
        <f>F8+10-G8-H8</f>
        <v>10</v>
      </c>
      <c r="J8" s="108"/>
      <c r="K8" s="109"/>
      <c r="L8" s="110"/>
      <c r="M8" s="111">
        <f>J8+10-K8-L8</f>
        <v>10</v>
      </c>
      <c r="N8" s="108"/>
      <c r="O8" s="109"/>
      <c r="P8" s="110"/>
      <c r="Q8" s="111">
        <f>N8+10-O8-P8</f>
        <v>10</v>
      </c>
      <c r="R8" s="108"/>
      <c r="S8" s="109"/>
      <c r="T8" s="110"/>
      <c r="U8" s="111">
        <f>R8+10-S8-T8</f>
        <v>10</v>
      </c>
      <c r="V8" s="108"/>
      <c r="W8" s="109"/>
      <c r="X8" s="110"/>
      <c r="Y8" s="111">
        <f>V8+10-W8-X8</f>
        <v>10</v>
      </c>
      <c r="Z8" s="108"/>
      <c r="AA8" s="109"/>
      <c r="AB8" s="110"/>
      <c r="AC8" s="111">
        <f>Z8+10-AA8-AB8</f>
        <v>10</v>
      </c>
      <c r="AD8" s="169">
        <f>SUM(AC8,Y8,U8,Q8,M8,I8)</f>
        <v>60</v>
      </c>
      <c r="AE8" s="59" t="s">
        <v>43</v>
      </c>
      <c r="AF8" s="170" t="s">
        <v>41</v>
      </c>
    </row>
    <row r="9" spans="1:32" s="171" customFormat="1" ht="15.75" x14ac:dyDescent="0.25">
      <c r="A9" s="164">
        <f>A8+1</f>
        <v>3</v>
      </c>
      <c r="B9" s="165" t="s">
        <v>50</v>
      </c>
      <c r="C9" s="166" t="s">
        <v>51</v>
      </c>
      <c r="D9" s="167">
        <v>2011</v>
      </c>
      <c r="E9" s="168" t="s">
        <v>52</v>
      </c>
      <c r="F9" s="108"/>
      <c r="G9" s="109"/>
      <c r="H9" s="110"/>
      <c r="I9" s="111">
        <f>F9+10-G9-H9</f>
        <v>10</v>
      </c>
      <c r="J9" s="108"/>
      <c r="K9" s="109"/>
      <c r="L9" s="110"/>
      <c r="M9" s="111">
        <f>J9+10-K9-L9</f>
        <v>10</v>
      </c>
      <c r="N9" s="108"/>
      <c r="O9" s="109"/>
      <c r="P9" s="110"/>
      <c r="Q9" s="111">
        <f>N9+10-O9-P9</f>
        <v>10</v>
      </c>
      <c r="R9" s="108"/>
      <c r="S9" s="109"/>
      <c r="T9" s="110"/>
      <c r="U9" s="111">
        <f>R9+10-S9-T9</f>
        <v>10</v>
      </c>
      <c r="V9" s="108"/>
      <c r="W9" s="109"/>
      <c r="X9" s="110"/>
      <c r="Y9" s="111">
        <f>V9+10-W9-X9</f>
        <v>10</v>
      </c>
      <c r="Z9" s="108"/>
      <c r="AA9" s="109"/>
      <c r="AB9" s="110"/>
      <c r="AC9" s="111">
        <f>Z9+10-AA9-AB9</f>
        <v>10</v>
      </c>
      <c r="AD9" s="169">
        <f>SUM(AC9,Y9,U9,Q9,M9,I9)</f>
        <v>60</v>
      </c>
      <c r="AE9" s="59" t="s">
        <v>43</v>
      </c>
      <c r="AF9" s="59" t="s">
        <v>41</v>
      </c>
    </row>
    <row r="10" spans="1:32" s="171" customFormat="1" ht="15.75" x14ac:dyDescent="0.25">
      <c r="A10" s="164">
        <f>A9+1</f>
        <v>4</v>
      </c>
      <c r="B10" s="165" t="s">
        <v>53</v>
      </c>
      <c r="C10" s="166" t="s">
        <v>54</v>
      </c>
      <c r="D10" s="167">
        <v>2011</v>
      </c>
      <c r="E10" s="168" t="s">
        <v>52</v>
      </c>
      <c r="F10" s="108"/>
      <c r="G10" s="109"/>
      <c r="H10" s="110"/>
      <c r="I10" s="111">
        <f>F10+10-G10-H10</f>
        <v>10</v>
      </c>
      <c r="J10" s="108"/>
      <c r="K10" s="109"/>
      <c r="L10" s="110"/>
      <c r="M10" s="111">
        <f>J10+10-K10-L10</f>
        <v>10</v>
      </c>
      <c r="N10" s="108"/>
      <c r="O10" s="109"/>
      <c r="P10" s="110"/>
      <c r="Q10" s="111">
        <f>N10+10-O10-P10</f>
        <v>10</v>
      </c>
      <c r="R10" s="108"/>
      <c r="S10" s="109"/>
      <c r="T10" s="110"/>
      <c r="U10" s="111">
        <f>R10+10-S10-T10</f>
        <v>10</v>
      </c>
      <c r="V10" s="108"/>
      <c r="W10" s="109"/>
      <c r="X10" s="110"/>
      <c r="Y10" s="111">
        <f>V10+10-W10-X10</f>
        <v>10</v>
      </c>
      <c r="Z10" s="108"/>
      <c r="AA10" s="109"/>
      <c r="AB10" s="110"/>
      <c r="AC10" s="111">
        <f>Z10+10-AA10-AB10</f>
        <v>10</v>
      </c>
      <c r="AD10" s="169">
        <f>SUM(AC10,Y10,U10,Q10,M10,I10)</f>
        <v>60</v>
      </c>
      <c r="AE10" s="59" t="s">
        <v>43</v>
      </c>
      <c r="AF10" s="59" t="s">
        <v>41</v>
      </c>
    </row>
    <row r="11" spans="1:32" s="171" customFormat="1" ht="17.25" customHeight="1" thickBot="1" x14ac:dyDescent="0.3">
      <c r="A11" s="172"/>
      <c r="B11" s="173"/>
      <c r="C11" s="174"/>
      <c r="D11" s="175"/>
      <c r="E11" s="176"/>
      <c r="F11" s="112"/>
      <c r="G11" s="113"/>
      <c r="H11" s="114"/>
      <c r="I11" s="115"/>
      <c r="J11" s="112"/>
      <c r="K11" s="113"/>
      <c r="L11" s="114"/>
      <c r="M11" s="115"/>
      <c r="N11" s="112"/>
      <c r="O11" s="113"/>
      <c r="P11" s="114"/>
      <c r="Q11" s="115"/>
      <c r="R11" s="112"/>
      <c r="S11" s="113"/>
      <c r="T11" s="114"/>
      <c r="U11" s="115"/>
      <c r="V11" s="112"/>
      <c r="W11" s="113"/>
      <c r="X11" s="114"/>
      <c r="Y11" s="115"/>
      <c r="Z11" s="112"/>
      <c r="AA11" s="113"/>
      <c r="AB11" s="114"/>
      <c r="AC11" s="115"/>
      <c r="AD11" s="177"/>
      <c r="AE11" s="59"/>
      <c r="AF11" s="59"/>
    </row>
    <row r="12" spans="1:32" s="171" customFormat="1" ht="17.25" customHeight="1" thickBot="1" x14ac:dyDescent="0.3">
      <c r="A12" s="178"/>
      <c r="B12" s="179"/>
      <c r="D12" s="180"/>
      <c r="E12" s="181"/>
      <c r="F12" s="116"/>
      <c r="G12" s="117"/>
      <c r="H12" s="116"/>
      <c r="I12" s="118"/>
      <c r="J12" s="116"/>
      <c r="K12" s="117"/>
      <c r="L12" s="116"/>
      <c r="M12" s="118"/>
      <c r="N12" s="116"/>
      <c r="O12" s="117"/>
      <c r="P12" s="116"/>
      <c r="Q12" s="118"/>
      <c r="R12" s="116"/>
      <c r="S12" s="117"/>
      <c r="T12" s="116"/>
      <c r="U12" s="118"/>
      <c r="V12" s="116"/>
      <c r="W12" s="117"/>
      <c r="X12" s="116"/>
      <c r="Y12" s="118"/>
      <c r="Z12" s="116"/>
      <c r="AA12" s="117"/>
      <c r="AB12" s="116"/>
      <c r="AC12" s="118"/>
      <c r="AE12" s="59"/>
      <c r="AF12" s="59"/>
    </row>
    <row r="13" spans="1:32" s="139" customFormat="1" ht="20.25" thickBot="1" x14ac:dyDescent="0.4">
      <c r="A13" s="182" t="s">
        <v>44</v>
      </c>
      <c r="B13" s="183"/>
      <c r="C13" s="157"/>
      <c r="D13" s="158"/>
      <c r="E13" s="157"/>
      <c r="F13" s="119"/>
      <c r="G13" s="120"/>
      <c r="H13" s="119"/>
      <c r="I13" s="121"/>
      <c r="J13" s="159" t="s">
        <v>21</v>
      </c>
      <c r="K13" s="160"/>
      <c r="L13" s="161"/>
      <c r="M13" s="162">
        <v>2</v>
      </c>
      <c r="N13" s="161" t="s">
        <v>22</v>
      </c>
      <c r="O13" s="160"/>
      <c r="P13" s="161"/>
      <c r="Q13" s="162"/>
      <c r="R13" s="119"/>
      <c r="S13" s="120"/>
      <c r="T13" s="119"/>
      <c r="U13" s="121"/>
      <c r="V13" s="119"/>
      <c r="W13" s="120"/>
      <c r="X13" s="119"/>
      <c r="Y13" s="121"/>
      <c r="Z13" s="119"/>
      <c r="AA13" s="120"/>
      <c r="AB13" s="119"/>
      <c r="AC13" s="121"/>
      <c r="AD13" s="163"/>
      <c r="AE13" s="59"/>
      <c r="AF13" s="59"/>
    </row>
    <row r="14" spans="1:32" s="171" customFormat="1" ht="15" customHeight="1" x14ac:dyDescent="0.25">
      <c r="A14" s="184">
        <v>1</v>
      </c>
      <c r="B14" s="165" t="s">
        <v>55</v>
      </c>
      <c r="C14" s="166" t="s">
        <v>31</v>
      </c>
      <c r="D14" s="167">
        <v>2006</v>
      </c>
      <c r="E14" s="168" t="s">
        <v>23</v>
      </c>
      <c r="F14" s="108"/>
      <c r="G14" s="109"/>
      <c r="H14" s="110"/>
      <c r="I14" s="111">
        <f>F14+10-G14-H14</f>
        <v>10</v>
      </c>
      <c r="J14" s="108"/>
      <c r="K14" s="109"/>
      <c r="L14" s="110"/>
      <c r="M14" s="111">
        <f>J14+10-K14-L14</f>
        <v>10</v>
      </c>
      <c r="N14" s="108"/>
      <c r="O14" s="109"/>
      <c r="P14" s="110"/>
      <c r="Q14" s="111">
        <f>N14+10-O14-P14</f>
        <v>10</v>
      </c>
      <c r="R14" s="108"/>
      <c r="S14" s="109"/>
      <c r="T14" s="110"/>
      <c r="U14" s="111">
        <f>R14+10-S14-T14</f>
        <v>10</v>
      </c>
      <c r="V14" s="108"/>
      <c r="W14" s="109"/>
      <c r="X14" s="110"/>
      <c r="Y14" s="111">
        <f>V14+10-W14-X14</f>
        <v>10</v>
      </c>
      <c r="Z14" s="108"/>
      <c r="AA14" s="109"/>
      <c r="AB14" s="110"/>
      <c r="AC14" s="111">
        <f>Z14+10-AA14-AB14</f>
        <v>10</v>
      </c>
      <c r="AD14" s="169">
        <f>SUM(AC14,Y14,U14,Q14,M14,I14)</f>
        <v>60</v>
      </c>
      <c r="AE14" s="59" t="s">
        <v>40</v>
      </c>
      <c r="AF14" s="59" t="s">
        <v>39</v>
      </c>
    </row>
    <row r="15" spans="1:32" s="171" customFormat="1" ht="15.75" x14ac:dyDescent="0.25">
      <c r="A15" s="164">
        <f>A14+1</f>
        <v>2</v>
      </c>
      <c r="B15" s="165" t="s">
        <v>33</v>
      </c>
      <c r="C15" s="166" t="s">
        <v>34</v>
      </c>
      <c r="D15" s="167">
        <v>2006</v>
      </c>
      <c r="E15" s="168" t="s">
        <v>23</v>
      </c>
      <c r="F15" s="108"/>
      <c r="G15" s="109"/>
      <c r="H15" s="110"/>
      <c r="I15" s="111">
        <f>F15+10-G15-H15</f>
        <v>10</v>
      </c>
      <c r="J15" s="108"/>
      <c r="K15" s="109"/>
      <c r="L15" s="110"/>
      <c r="M15" s="111">
        <f>J15+10-K15-L15</f>
        <v>10</v>
      </c>
      <c r="N15" s="108"/>
      <c r="O15" s="109"/>
      <c r="P15" s="110"/>
      <c r="Q15" s="111">
        <f>N15+10-O15-P15</f>
        <v>10</v>
      </c>
      <c r="R15" s="108"/>
      <c r="S15" s="109"/>
      <c r="T15" s="110"/>
      <c r="U15" s="111">
        <f>R15+10-S15-T15</f>
        <v>10</v>
      </c>
      <c r="V15" s="108"/>
      <c r="W15" s="109"/>
      <c r="X15" s="110"/>
      <c r="Y15" s="111">
        <f>V15+10-W15-X15</f>
        <v>10</v>
      </c>
      <c r="Z15" s="108"/>
      <c r="AA15" s="109"/>
      <c r="AB15" s="110"/>
      <c r="AC15" s="111">
        <f>Z15+10-AA15-AB15</f>
        <v>10</v>
      </c>
      <c r="AD15" s="169">
        <f>SUM(AC15,Y15,U15,Q15,M15,I15)</f>
        <v>60</v>
      </c>
      <c r="AE15" s="59" t="s">
        <v>40</v>
      </c>
      <c r="AF15" s="59" t="s">
        <v>39</v>
      </c>
    </row>
    <row r="16" spans="1:32" s="171" customFormat="1" ht="16.5" thickBot="1" x14ac:dyDescent="0.3">
      <c r="A16" s="172"/>
      <c r="B16" s="173"/>
      <c r="C16" s="174"/>
      <c r="D16" s="175"/>
      <c r="E16" s="176"/>
      <c r="F16" s="112"/>
      <c r="G16" s="113"/>
      <c r="H16" s="114"/>
      <c r="I16" s="115"/>
      <c r="J16" s="112"/>
      <c r="K16" s="113"/>
      <c r="L16" s="114"/>
      <c r="M16" s="115"/>
      <c r="N16" s="112"/>
      <c r="O16" s="113"/>
      <c r="P16" s="114"/>
      <c r="Q16" s="115"/>
      <c r="R16" s="112"/>
      <c r="S16" s="113"/>
      <c r="T16" s="114"/>
      <c r="U16" s="115"/>
      <c r="V16" s="112"/>
      <c r="W16" s="113"/>
      <c r="X16" s="114"/>
      <c r="Y16" s="115"/>
      <c r="Z16" s="112"/>
      <c r="AA16" s="113"/>
      <c r="AB16" s="114"/>
      <c r="AC16" s="115"/>
      <c r="AD16" s="177"/>
      <c r="AE16" s="59"/>
      <c r="AF16" s="59"/>
    </row>
    <row r="17" spans="1:32" s="171" customFormat="1" ht="17.25" customHeight="1" x14ac:dyDescent="0.2">
      <c r="A17" s="122"/>
      <c r="B17" s="122"/>
      <c r="C17" s="122"/>
      <c r="D17" s="122"/>
      <c r="E17" s="122"/>
      <c r="F17" s="185"/>
      <c r="G17" s="122"/>
      <c r="H17" s="122"/>
      <c r="I17" s="122"/>
      <c r="J17" s="185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59"/>
      <c r="AF17" s="59"/>
    </row>
    <row r="18" spans="1:32" ht="15" x14ac:dyDescent="0.2">
      <c r="AE18" s="59"/>
      <c r="AF18" s="59"/>
    </row>
    <row r="19" spans="1:32" ht="15" x14ac:dyDescent="0.2">
      <c r="AE19" s="59"/>
      <c r="AF19" s="59"/>
    </row>
    <row r="20" spans="1:32" ht="15" x14ac:dyDescent="0.2">
      <c r="AE20" s="59"/>
      <c r="AF20" s="59"/>
    </row>
    <row r="21" spans="1:32" ht="15" x14ac:dyDescent="0.2">
      <c r="AE21" s="59"/>
      <c r="AF21" s="59"/>
    </row>
    <row r="22" spans="1:32" ht="15" x14ac:dyDescent="0.2">
      <c r="AE22" s="59"/>
      <c r="AF22" s="59"/>
    </row>
    <row r="23" spans="1:32" ht="15" x14ac:dyDescent="0.2">
      <c r="AE23" s="59"/>
      <c r="AF23" s="59"/>
    </row>
    <row r="24" spans="1:32" ht="15" x14ac:dyDescent="0.2">
      <c r="AE24" s="59"/>
      <c r="AF24" s="59"/>
    </row>
    <row r="25" spans="1:32" ht="15" x14ac:dyDescent="0.2">
      <c r="AE25" s="59"/>
      <c r="AF25" s="59"/>
    </row>
    <row r="26" spans="1:32" ht="15" x14ac:dyDescent="0.2">
      <c r="AE26" s="59"/>
      <c r="AF26" s="59"/>
    </row>
    <row r="27" spans="1:32" ht="15" x14ac:dyDescent="0.2">
      <c r="AE27" s="59"/>
      <c r="AF27" s="59"/>
    </row>
    <row r="28" spans="1:32" ht="15" x14ac:dyDescent="0.2">
      <c r="AE28" s="59"/>
      <c r="AF28" s="59"/>
    </row>
    <row r="29" spans="1:32" ht="15" x14ac:dyDescent="0.2">
      <c r="AE29" s="59"/>
      <c r="AF29" s="59"/>
    </row>
    <row r="30" spans="1:32" ht="15" x14ac:dyDescent="0.2">
      <c r="AE30" s="59"/>
      <c r="AF30" s="59"/>
    </row>
    <row r="31" spans="1:32" ht="15" x14ac:dyDescent="0.2">
      <c r="AE31" s="59"/>
      <c r="AF31" s="59"/>
    </row>
    <row r="32" spans="1:32" ht="15" x14ac:dyDescent="0.2">
      <c r="AE32" s="59"/>
      <c r="AF32" s="59"/>
    </row>
    <row r="33" spans="27:32" ht="15" x14ac:dyDescent="0.2">
      <c r="AE33" s="59"/>
      <c r="AF33" s="59"/>
    </row>
    <row r="34" spans="27:32" ht="15" x14ac:dyDescent="0.2">
      <c r="AE34" s="59"/>
      <c r="AF34" s="59"/>
    </row>
    <row r="35" spans="27:32" ht="15" x14ac:dyDescent="0.2">
      <c r="AE35" s="59"/>
      <c r="AF35" s="59"/>
    </row>
    <row r="36" spans="27:32" ht="15" x14ac:dyDescent="0.2">
      <c r="AE36" s="59"/>
      <c r="AF36" s="59"/>
    </row>
    <row r="37" spans="27:32" ht="15" x14ac:dyDescent="0.2">
      <c r="AA37" s="36">
        <v>1.2</v>
      </c>
      <c r="AE37" s="59"/>
      <c r="AF37" s="59"/>
    </row>
    <row r="38" spans="27:32" ht="15" x14ac:dyDescent="0.2">
      <c r="AE38" s="59"/>
      <c r="AF38" s="59"/>
    </row>
    <row r="39" spans="27:32" ht="15" x14ac:dyDescent="0.2">
      <c r="AE39" s="59"/>
      <c r="AF39" s="59"/>
    </row>
    <row r="40" spans="27:32" ht="15" x14ac:dyDescent="0.2">
      <c r="AE40" s="59"/>
      <c r="AF40" s="59"/>
    </row>
    <row r="41" spans="27:32" ht="15" x14ac:dyDescent="0.2">
      <c r="AE41" s="59"/>
      <c r="AF41" s="59"/>
    </row>
    <row r="42" spans="27:32" ht="15" x14ac:dyDescent="0.2">
      <c r="AE42" s="59"/>
      <c r="AF42" s="59"/>
    </row>
    <row r="43" spans="27:32" ht="15" x14ac:dyDescent="0.2">
      <c r="AE43" s="59"/>
      <c r="AF43" s="59"/>
    </row>
    <row r="44" spans="27:32" ht="15" x14ac:dyDescent="0.2">
      <c r="AE44" s="59"/>
      <c r="AF44" s="59"/>
    </row>
    <row r="45" spans="27:32" ht="15" x14ac:dyDescent="0.2">
      <c r="AE45" s="59"/>
      <c r="AF45" s="59"/>
    </row>
    <row r="46" spans="27:32" ht="15" x14ac:dyDescent="0.2">
      <c r="AE46" s="59"/>
      <c r="AF46" s="59"/>
    </row>
    <row r="47" spans="27:32" ht="15" x14ac:dyDescent="0.2">
      <c r="AE47" s="59"/>
      <c r="AF47" s="59"/>
    </row>
    <row r="48" spans="27:32" ht="15" x14ac:dyDescent="0.2">
      <c r="AE48" s="59"/>
      <c r="AF48" s="59"/>
    </row>
    <row r="49" spans="31:32" ht="15" x14ac:dyDescent="0.2">
      <c r="AE49" s="59"/>
      <c r="AF49" s="59"/>
    </row>
    <row r="50" spans="31:32" ht="15" x14ac:dyDescent="0.2">
      <c r="AE50" s="59"/>
      <c r="AF50" s="59"/>
    </row>
    <row r="51" spans="31:32" ht="15" x14ac:dyDescent="0.2">
      <c r="AE51" s="59"/>
      <c r="AF51" s="59"/>
    </row>
    <row r="52" spans="31:32" ht="15" x14ac:dyDescent="0.2">
      <c r="AE52" s="59"/>
      <c r="AF52" s="59"/>
    </row>
    <row r="53" spans="31:32" ht="15" x14ac:dyDescent="0.2">
      <c r="AE53" s="59"/>
      <c r="AF53" s="59"/>
    </row>
    <row r="54" spans="31:32" ht="15" x14ac:dyDescent="0.2">
      <c r="AE54" s="59"/>
      <c r="AF54" s="59"/>
    </row>
    <row r="55" spans="31:32" ht="15" x14ac:dyDescent="0.2">
      <c r="AE55" s="59"/>
      <c r="AF55" s="59"/>
    </row>
    <row r="56" spans="31:32" ht="15" x14ac:dyDescent="0.2">
      <c r="AE56" s="59"/>
      <c r="AF56" s="59"/>
    </row>
    <row r="57" spans="31:32" ht="15" x14ac:dyDescent="0.2">
      <c r="AE57" s="59"/>
      <c r="AF57" s="59"/>
    </row>
  </sheetData>
  <mergeCells count="7">
    <mergeCell ref="U2:AA2"/>
    <mergeCell ref="F3:I3"/>
    <mergeCell ref="J3:M3"/>
    <mergeCell ref="N3:Q3"/>
    <mergeCell ref="R3:U3"/>
    <mergeCell ref="V3:Y3"/>
    <mergeCell ref="Z3:AC3"/>
  </mergeCells>
  <phoneticPr fontId="23" type="noConversion"/>
  <pageMargins left="0.19685039370078741" right="0.19685039370078741" top="0.39370078740157483" bottom="0.39370078740157483" header="0.51181102362204722" footer="0.51181102362204722"/>
  <pageSetup paperSize="9" scale="7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3"/>
  <sheetViews>
    <sheetView showGridLines="0" tabSelected="1" topLeftCell="A10" zoomScale="75" zoomScaleNormal="75" workbookViewId="0">
      <selection activeCell="D41" sqref="D41"/>
    </sheetView>
  </sheetViews>
  <sheetFormatPr baseColWidth="10" defaultColWidth="11.5703125" defaultRowHeight="12.75" outlineLevelCol="1" x14ac:dyDescent="0.2"/>
  <cols>
    <col min="1" max="2" width="4.42578125" style="39" customWidth="1"/>
    <col min="3" max="3" width="18.7109375" style="37" customWidth="1"/>
    <col min="4" max="4" width="12.85546875" style="37" customWidth="1"/>
    <col min="5" max="5" width="6.7109375" style="89" customWidth="1"/>
    <col min="6" max="6" width="9.140625" style="37" customWidth="1"/>
    <col min="7" max="7" width="5.7109375" style="37" customWidth="1"/>
    <col min="8" max="8" width="5.7109375" style="36" customWidth="1"/>
    <col min="9" max="9" width="7.7109375" style="38" customWidth="1"/>
    <col min="10" max="10" width="8" style="37" customWidth="1"/>
    <col min="11" max="11" width="5.7109375" style="37" customWidth="1"/>
    <col min="12" max="12" width="5.7109375" style="36" customWidth="1" outlineLevel="1"/>
    <col min="13" max="13" width="7.7109375" style="38" customWidth="1"/>
    <col min="14" max="14" width="8" style="37" customWidth="1"/>
    <col min="15" max="15" width="5.7109375" style="37" customWidth="1"/>
    <col min="16" max="16" width="5.7109375" style="36" customWidth="1"/>
    <col min="17" max="17" width="7.7109375" style="38" customWidth="1"/>
    <col min="18" max="18" width="8" style="37" customWidth="1"/>
    <col min="19" max="19" width="5.7109375" style="37" customWidth="1"/>
    <col min="20" max="20" width="5.7109375" style="36" customWidth="1" outlineLevel="1"/>
    <col min="21" max="21" width="6.140625" style="36" customWidth="1"/>
    <col min="22" max="22" width="8" style="37" customWidth="1" collapsed="1"/>
    <col min="23" max="23" width="5.7109375" style="37" customWidth="1"/>
    <col min="24" max="24" width="5.7109375" style="36" customWidth="1"/>
    <col min="25" max="25" width="7.7109375" style="38" customWidth="1"/>
    <col min="26" max="26" width="8" style="37" customWidth="1"/>
    <col min="27" max="27" width="5.7109375" style="37" customWidth="1"/>
    <col min="28" max="28" width="5.7109375" style="36" customWidth="1" outlineLevel="1"/>
    <col min="29" max="29" width="7.7109375" style="38" customWidth="1"/>
    <col min="30" max="30" width="8" style="37" customWidth="1"/>
    <col min="31" max="32" width="10.7109375" style="37" customWidth="1"/>
    <col min="33" max="33" width="33.140625" style="39" customWidth="1"/>
    <col min="34" max="16384" width="11.5703125" style="39"/>
  </cols>
  <sheetData>
    <row r="1" spans="1:34" s="7" customFormat="1" ht="33" customHeight="1" x14ac:dyDescent="0.6">
      <c r="A1" s="1" t="s">
        <v>42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4"/>
      <c r="R1" s="2"/>
      <c r="S1" s="2"/>
      <c r="T1" s="3"/>
      <c r="U1" s="3"/>
      <c r="V1" s="2"/>
      <c r="W1" s="2"/>
      <c r="X1" s="3"/>
      <c r="Y1" s="4"/>
      <c r="Z1" s="5"/>
      <c r="AA1" s="6"/>
      <c r="AB1" s="5"/>
      <c r="AC1" s="5"/>
      <c r="AD1" s="5"/>
      <c r="AE1" s="5"/>
      <c r="AF1" s="5"/>
    </row>
    <row r="2" spans="1:34" s="14" customFormat="1" ht="51" customHeight="1" thickBot="1" x14ac:dyDescent="0.45">
      <c r="A2" s="8" t="s">
        <v>19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1"/>
      <c r="R2" s="12"/>
      <c r="S2" s="9"/>
      <c r="T2" s="12"/>
      <c r="U2" s="10"/>
      <c r="V2" s="257">
        <v>45417</v>
      </c>
      <c r="W2" s="258"/>
      <c r="X2" s="258"/>
      <c r="Y2" s="258"/>
      <c r="Z2" s="258"/>
      <c r="AA2" s="258"/>
      <c r="AB2" s="258"/>
      <c r="AC2" s="13"/>
      <c r="AD2" s="13"/>
      <c r="AE2" s="13"/>
      <c r="AF2" s="9"/>
    </row>
    <row r="3" spans="1:34" s="21" customFormat="1" ht="16.5" customHeight="1" x14ac:dyDescent="0.2">
      <c r="A3" s="275" t="s">
        <v>128</v>
      </c>
      <c r="B3" s="276"/>
      <c r="C3" s="16" t="s">
        <v>1</v>
      </c>
      <c r="D3" s="17" t="s">
        <v>2</v>
      </c>
      <c r="E3" s="18" t="s">
        <v>15</v>
      </c>
      <c r="F3" s="19" t="s">
        <v>10</v>
      </c>
      <c r="G3" s="270" t="s">
        <v>4</v>
      </c>
      <c r="H3" s="271"/>
      <c r="I3" s="271"/>
      <c r="J3" s="272"/>
      <c r="K3" s="270" t="s">
        <v>5</v>
      </c>
      <c r="L3" s="271"/>
      <c r="M3" s="271"/>
      <c r="N3" s="272"/>
      <c r="O3" s="270" t="s">
        <v>6</v>
      </c>
      <c r="P3" s="271"/>
      <c r="Q3" s="271"/>
      <c r="R3" s="272"/>
      <c r="S3" s="270" t="s">
        <v>7</v>
      </c>
      <c r="T3" s="271"/>
      <c r="U3" s="271"/>
      <c r="V3" s="272"/>
      <c r="W3" s="270" t="s">
        <v>8</v>
      </c>
      <c r="X3" s="271"/>
      <c r="Y3" s="271"/>
      <c r="Z3" s="272"/>
      <c r="AA3" s="270" t="s">
        <v>9</v>
      </c>
      <c r="AB3" s="271"/>
      <c r="AC3" s="271"/>
      <c r="AD3" s="272"/>
      <c r="AE3" s="273" t="s">
        <v>26</v>
      </c>
      <c r="AF3" s="274"/>
    </row>
    <row r="4" spans="1:34" s="21" customFormat="1" ht="16.5" customHeight="1" x14ac:dyDescent="0.2">
      <c r="A4" s="277" t="s">
        <v>130</v>
      </c>
      <c r="B4" s="279" t="s">
        <v>129</v>
      </c>
      <c r="C4" s="23"/>
      <c r="D4" s="24"/>
      <c r="E4" s="25"/>
      <c r="F4" s="26"/>
      <c r="G4" s="264" t="s">
        <v>16</v>
      </c>
      <c r="H4" s="266" t="s">
        <v>17</v>
      </c>
      <c r="I4" s="268" t="s">
        <v>18</v>
      </c>
      <c r="J4" s="262" t="s">
        <v>80</v>
      </c>
      <c r="K4" s="264" t="s">
        <v>16</v>
      </c>
      <c r="L4" s="266" t="s">
        <v>17</v>
      </c>
      <c r="M4" s="268" t="s">
        <v>18</v>
      </c>
      <c r="N4" s="262" t="s">
        <v>80</v>
      </c>
      <c r="O4" s="264" t="s">
        <v>16</v>
      </c>
      <c r="P4" s="266" t="s">
        <v>17</v>
      </c>
      <c r="Q4" s="281" t="s">
        <v>18</v>
      </c>
      <c r="R4" s="262" t="s">
        <v>80</v>
      </c>
      <c r="S4" s="264" t="s">
        <v>16</v>
      </c>
      <c r="T4" s="266" t="s">
        <v>17</v>
      </c>
      <c r="U4" s="268" t="s">
        <v>18</v>
      </c>
      <c r="V4" s="262" t="s">
        <v>80</v>
      </c>
      <c r="W4" s="264" t="s">
        <v>16</v>
      </c>
      <c r="X4" s="266" t="s">
        <v>17</v>
      </c>
      <c r="Y4" s="268" t="s">
        <v>18</v>
      </c>
      <c r="Z4" s="262" t="s">
        <v>80</v>
      </c>
      <c r="AA4" s="264" t="s">
        <v>16</v>
      </c>
      <c r="AB4" s="266" t="s">
        <v>17</v>
      </c>
      <c r="AC4" s="268" t="s">
        <v>18</v>
      </c>
      <c r="AD4" s="262" t="s">
        <v>80</v>
      </c>
      <c r="AE4" s="222"/>
      <c r="AF4" s="27"/>
    </row>
    <row r="5" spans="1:34" s="34" customFormat="1" ht="31.5" customHeight="1" thickBot="1" x14ac:dyDescent="0.25">
      <c r="A5" s="278"/>
      <c r="B5" s="280"/>
      <c r="C5" s="29"/>
      <c r="D5" s="30"/>
      <c r="E5" s="31"/>
      <c r="F5" s="32"/>
      <c r="G5" s="265"/>
      <c r="H5" s="267"/>
      <c r="I5" s="269"/>
      <c r="J5" s="263"/>
      <c r="K5" s="265"/>
      <c r="L5" s="267"/>
      <c r="M5" s="269"/>
      <c r="N5" s="263"/>
      <c r="O5" s="265"/>
      <c r="P5" s="267"/>
      <c r="Q5" s="267"/>
      <c r="R5" s="263"/>
      <c r="S5" s="265"/>
      <c r="T5" s="267"/>
      <c r="U5" s="269"/>
      <c r="V5" s="263"/>
      <c r="W5" s="265"/>
      <c r="X5" s="267"/>
      <c r="Y5" s="269"/>
      <c r="Z5" s="263"/>
      <c r="AA5" s="265"/>
      <c r="AB5" s="267"/>
      <c r="AC5" s="269"/>
      <c r="AD5" s="263"/>
      <c r="AE5" s="234" t="s">
        <v>126</v>
      </c>
      <c r="AF5" s="227" t="s">
        <v>127</v>
      </c>
    </row>
    <row r="6" spans="1:34" ht="17.25" customHeight="1" thickBot="1" x14ac:dyDescent="0.25">
      <c r="A6" s="35"/>
      <c r="B6" s="35"/>
      <c r="C6" s="36"/>
      <c r="D6" s="36"/>
      <c r="E6" s="36"/>
      <c r="F6" s="36"/>
      <c r="G6" s="36"/>
      <c r="I6" s="36"/>
      <c r="J6" s="36"/>
      <c r="K6" s="36"/>
      <c r="M6" s="36"/>
      <c r="N6" s="36"/>
      <c r="O6" s="36"/>
      <c r="Q6" s="36"/>
      <c r="R6" s="36"/>
    </row>
    <row r="7" spans="1:34" s="91" customFormat="1" ht="18.75" customHeight="1" thickBot="1" x14ac:dyDescent="0.35">
      <c r="A7" s="229" t="s">
        <v>88</v>
      </c>
      <c r="B7" s="230"/>
      <c r="C7" s="90"/>
      <c r="D7" s="90"/>
      <c r="E7" s="90"/>
      <c r="F7" s="90"/>
      <c r="G7" s="90"/>
      <c r="H7" s="90"/>
      <c r="I7" s="90"/>
      <c r="J7" s="90"/>
      <c r="K7" s="42" t="s">
        <v>21</v>
      </c>
      <c r="L7" s="43"/>
      <c r="M7" s="44"/>
      <c r="N7" s="45"/>
      <c r="O7" s="44" t="s">
        <v>22</v>
      </c>
      <c r="P7" s="43"/>
      <c r="Q7" s="44"/>
      <c r="R7" s="45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7"/>
      <c r="AG7" s="59"/>
    </row>
    <row r="8" spans="1:34" s="59" customFormat="1" ht="15.75" x14ac:dyDescent="0.25">
      <c r="A8" s="48">
        <v>1</v>
      </c>
      <c r="B8" s="231">
        <v>1</v>
      </c>
      <c r="C8" s="49" t="s">
        <v>68</v>
      </c>
      <c r="D8" s="50" t="s">
        <v>99</v>
      </c>
      <c r="E8" s="51">
        <v>2018</v>
      </c>
      <c r="F8" s="52" t="s">
        <v>83</v>
      </c>
      <c r="G8" s="53">
        <v>3</v>
      </c>
      <c r="H8" s="54"/>
      <c r="I8" s="55">
        <v>1</v>
      </c>
      <c r="J8" s="56">
        <f>IF(H8&gt;0,H8+10-I8,G8+10-I8)</f>
        <v>12</v>
      </c>
      <c r="K8" s="53">
        <v>3</v>
      </c>
      <c r="L8" s="54"/>
      <c r="M8" s="55">
        <v>2.25</v>
      </c>
      <c r="N8" s="56">
        <f>IF(L8&gt;0,L8+10-M8,K8+10-M8)</f>
        <v>10.75</v>
      </c>
      <c r="O8" s="53">
        <v>5</v>
      </c>
      <c r="P8" s="54"/>
      <c r="Q8" s="55">
        <v>1.4</v>
      </c>
      <c r="R8" s="56">
        <f>IF(P8&gt;0,P8+10-Q8,O8+10-Q8)</f>
        <v>13.6</v>
      </c>
      <c r="S8" s="53">
        <v>4</v>
      </c>
      <c r="T8" s="57"/>
      <c r="U8" s="55">
        <v>1.5</v>
      </c>
      <c r="V8" s="56">
        <f>IF(T8&gt;0,T8+10-U8,S8+10-U8)</f>
        <v>12.5</v>
      </c>
      <c r="W8" s="53">
        <v>4</v>
      </c>
      <c r="X8" s="54"/>
      <c r="Y8" s="55">
        <v>1.55</v>
      </c>
      <c r="Z8" s="56">
        <f>IF(X8&gt;0,X8+10-Y8,W8+10-Y8)</f>
        <v>12.45</v>
      </c>
      <c r="AA8" s="53">
        <v>5</v>
      </c>
      <c r="AB8" s="54"/>
      <c r="AC8" s="55">
        <v>1.35</v>
      </c>
      <c r="AD8" s="56">
        <f>IF(AB8&gt;0,AB8+10-AC8,AA8+10-AC8)</f>
        <v>13.65</v>
      </c>
      <c r="AE8" s="223">
        <f>J8+V8+Z8+AD8</f>
        <v>50.6</v>
      </c>
      <c r="AF8" s="58">
        <f>SUM(AD8,Z8,V8,R8,N8,J8)</f>
        <v>74.95</v>
      </c>
    </row>
    <row r="9" spans="1:34" s="59" customFormat="1" ht="16.5" thickBot="1" x14ac:dyDescent="0.3">
      <c r="A9" s="78">
        <f>A8+1</f>
        <v>2</v>
      </c>
      <c r="B9" s="233">
        <f>B8+1</f>
        <v>2</v>
      </c>
      <c r="C9" s="79" t="s">
        <v>100</v>
      </c>
      <c r="D9" s="80" t="s">
        <v>101</v>
      </c>
      <c r="E9" s="81">
        <v>2017</v>
      </c>
      <c r="F9" s="82" t="s">
        <v>83</v>
      </c>
      <c r="G9" s="83">
        <v>3</v>
      </c>
      <c r="H9" s="97"/>
      <c r="I9" s="98">
        <v>1.75</v>
      </c>
      <c r="J9" s="99">
        <f>IF(H9&gt;0,H9+10-I9,G9+10-I9)</f>
        <v>11.25</v>
      </c>
      <c r="K9" s="96">
        <v>3</v>
      </c>
      <c r="L9" s="97"/>
      <c r="M9" s="98">
        <v>2.6</v>
      </c>
      <c r="N9" s="99">
        <f>IF(L9&gt;0,L9+10-M9,K9+10-M9)</f>
        <v>10.4</v>
      </c>
      <c r="O9" s="96">
        <v>5</v>
      </c>
      <c r="P9" s="97"/>
      <c r="Q9" s="98">
        <v>2.85</v>
      </c>
      <c r="R9" s="99">
        <f>IF(P9&gt;0,P9+10-Q9,O9+10-Q9)</f>
        <v>12.15</v>
      </c>
      <c r="S9" s="96">
        <v>4</v>
      </c>
      <c r="T9" s="100"/>
      <c r="U9" s="98">
        <v>1.7</v>
      </c>
      <c r="V9" s="99">
        <f>IF(T9&gt;0,T9+10-U9,S9+10-U9)</f>
        <v>12.3</v>
      </c>
      <c r="W9" s="96">
        <v>4</v>
      </c>
      <c r="X9" s="97"/>
      <c r="Y9" s="98">
        <v>2.2999999999999998</v>
      </c>
      <c r="Z9" s="99">
        <f>IF(X9&gt;0,X9+10-Y9,W9+10-Y9)</f>
        <v>11.7</v>
      </c>
      <c r="AA9" s="96">
        <v>5</v>
      </c>
      <c r="AB9" s="97"/>
      <c r="AC9" s="98">
        <v>2.35</v>
      </c>
      <c r="AD9" s="99">
        <f>IF(AB9&gt;0,AB9+10-AC9,AA9+10-AC9)</f>
        <v>12.65</v>
      </c>
      <c r="AE9" s="224">
        <f>J9+V9+Z9+AD9</f>
        <v>47.9</v>
      </c>
      <c r="AF9" s="101">
        <f>SUM(AD9,Z9,V9,R9,N9,J9)</f>
        <v>70.45</v>
      </c>
    </row>
    <row r="10" spans="1:34" ht="17.25" customHeight="1" thickBot="1" x14ac:dyDescent="0.25">
      <c r="Z10" s="38"/>
      <c r="AA10" s="38"/>
      <c r="AG10" s="59"/>
      <c r="AH10" s="59"/>
    </row>
    <row r="11" spans="1:34" s="59" customFormat="1" ht="19.5" thickBot="1" x14ac:dyDescent="0.35">
      <c r="A11" s="229" t="s">
        <v>87</v>
      </c>
      <c r="B11" s="230"/>
      <c r="C11" s="41"/>
      <c r="D11" s="41"/>
      <c r="E11" s="41"/>
      <c r="F11" s="41"/>
      <c r="G11" s="41"/>
      <c r="H11" s="41"/>
      <c r="I11" s="41"/>
      <c r="J11" s="41"/>
      <c r="K11" s="42" t="s">
        <v>21</v>
      </c>
      <c r="L11" s="43"/>
      <c r="M11" s="44"/>
      <c r="N11" s="45"/>
      <c r="O11" s="44" t="s">
        <v>22</v>
      </c>
      <c r="P11" s="43"/>
      <c r="Q11" s="44"/>
      <c r="R11" s="45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7"/>
    </row>
    <row r="12" spans="1:34" s="59" customFormat="1" ht="15.75" x14ac:dyDescent="0.25">
      <c r="A12" s="48">
        <v>1</v>
      </c>
      <c r="B12" s="231">
        <v>1</v>
      </c>
      <c r="C12" s="49" t="s">
        <v>65</v>
      </c>
      <c r="D12" s="50" t="s">
        <v>76</v>
      </c>
      <c r="E12" s="51">
        <v>2015</v>
      </c>
      <c r="F12" s="52" t="s">
        <v>82</v>
      </c>
      <c r="G12" s="53">
        <v>5</v>
      </c>
      <c r="H12" s="54"/>
      <c r="I12" s="55">
        <v>2.5</v>
      </c>
      <c r="J12" s="56">
        <f>IF(H12&gt;0,H12+10-I12,G12+10-I12)</f>
        <v>12.5</v>
      </c>
      <c r="K12" s="53">
        <v>4</v>
      </c>
      <c r="L12" s="54"/>
      <c r="M12" s="55">
        <v>2.65</v>
      </c>
      <c r="N12" s="56">
        <f>IF(L12&gt;0,L12+10-M12,K12+10-M12)</f>
        <v>11.35</v>
      </c>
      <c r="O12" s="53">
        <v>6</v>
      </c>
      <c r="P12" s="54"/>
      <c r="Q12" s="55">
        <v>1.6</v>
      </c>
      <c r="R12" s="56">
        <f>IF(P12&gt;0,P12+10-Q12,O12+10-Q12)</f>
        <v>14.4</v>
      </c>
      <c r="S12" s="53">
        <v>5</v>
      </c>
      <c r="T12" s="57"/>
      <c r="U12" s="55">
        <v>1.05</v>
      </c>
      <c r="V12" s="56">
        <f>IF(T12&gt;0,T12+10-U12,S12+10-U12)</f>
        <v>13.95</v>
      </c>
      <c r="W12" s="53">
        <v>5</v>
      </c>
      <c r="X12" s="54"/>
      <c r="Y12" s="55">
        <v>2.5</v>
      </c>
      <c r="Z12" s="56">
        <f>IF(X12&gt;0,X12+10-Y12,W12+10-Y12)</f>
        <v>12.5</v>
      </c>
      <c r="AA12" s="53">
        <v>5</v>
      </c>
      <c r="AB12" s="54"/>
      <c r="AC12" s="55">
        <v>0.5</v>
      </c>
      <c r="AD12" s="56">
        <f>IF(AB12&gt;0,AB12+10-AC12,AA12+10-AC12)</f>
        <v>14.5</v>
      </c>
      <c r="AE12" s="223">
        <f>J12+V12+Z12+AD12</f>
        <v>53.45</v>
      </c>
      <c r="AF12" s="58">
        <f>SUM(AD12,Z12,V12,R12,N12,J12)</f>
        <v>79.2</v>
      </c>
    </row>
    <row r="13" spans="1:34" s="59" customFormat="1" ht="15.75" x14ac:dyDescent="0.25">
      <c r="A13" s="60">
        <v>2</v>
      </c>
      <c r="B13" s="232">
        <v>2</v>
      </c>
      <c r="C13" s="61" t="s">
        <v>75</v>
      </c>
      <c r="D13" s="62" t="s">
        <v>76</v>
      </c>
      <c r="E13" s="63">
        <v>2015</v>
      </c>
      <c r="F13" s="64" t="s">
        <v>82</v>
      </c>
      <c r="G13" s="65">
        <v>5</v>
      </c>
      <c r="H13" s="228"/>
      <c r="I13" s="67">
        <v>2.9</v>
      </c>
      <c r="J13" s="68">
        <f>IF(H13&gt;0,H13+10-I13,G13+10-I13)</f>
        <v>12.1</v>
      </c>
      <c r="K13" s="65">
        <v>4</v>
      </c>
      <c r="L13" s="66"/>
      <c r="M13" s="67">
        <v>2.4</v>
      </c>
      <c r="N13" s="68">
        <f>IF(L13&gt;0,L13+10-M13,K13+10-M13)</f>
        <v>11.6</v>
      </c>
      <c r="O13" s="65">
        <v>5</v>
      </c>
      <c r="P13" s="66"/>
      <c r="Q13" s="67">
        <v>3.2</v>
      </c>
      <c r="R13" s="68">
        <f>IF(P13&gt;0,P13+10-Q13,O13+10-Q13)</f>
        <v>11.8</v>
      </c>
      <c r="S13" s="65">
        <v>5</v>
      </c>
      <c r="T13" s="69"/>
      <c r="U13" s="67">
        <v>1.55</v>
      </c>
      <c r="V13" s="68">
        <f>IF(T13&gt;0,T13+10-U13,S13+10-U13)</f>
        <v>13.45</v>
      </c>
      <c r="W13" s="65">
        <v>5</v>
      </c>
      <c r="X13" s="66"/>
      <c r="Y13" s="67">
        <v>2.5</v>
      </c>
      <c r="Z13" s="68">
        <f>IF(X13&gt;0,X13+10-Y13,W13+10-Y13)</f>
        <v>12.5</v>
      </c>
      <c r="AA13" s="65">
        <v>5</v>
      </c>
      <c r="AB13" s="66"/>
      <c r="AC13" s="67">
        <v>2.15</v>
      </c>
      <c r="AD13" s="68">
        <f>IF(AB13&gt;0,AB13+10-AC13,AA13+10-AC13)</f>
        <v>12.85</v>
      </c>
      <c r="AE13" s="225">
        <f>J13+V13+Z13+AD13</f>
        <v>50.9</v>
      </c>
      <c r="AF13" s="70">
        <f>SUM(AD13,Z13,V13,R13,N13,J13)</f>
        <v>74.3</v>
      </c>
    </row>
    <row r="14" spans="1:34" s="59" customFormat="1" ht="16.5" thickBot="1" x14ac:dyDescent="0.3">
      <c r="A14" s="78"/>
      <c r="B14" s="233"/>
      <c r="C14" s="79" t="s">
        <v>89</v>
      </c>
      <c r="D14" s="80" t="s">
        <v>90</v>
      </c>
      <c r="E14" s="81">
        <v>2016</v>
      </c>
      <c r="F14" s="82" t="s">
        <v>82</v>
      </c>
      <c r="G14" s="83"/>
      <c r="H14" s="84"/>
      <c r="I14" s="85"/>
      <c r="J14" s="86"/>
      <c r="K14" s="83"/>
      <c r="L14" s="84"/>
      <c r="M14" s="85"/>
      <c r="N14" s="86"/>
      <c r="O14" s="83"/>
      <c r="P14" s="84"/>
      <c r="Q14" s="85"/>
      <c r="R14" s="86"/>
      <c r="S14" s="83"/>
      <c r="T14" s="87"/>
      <c r="U14" s="85"/>
      <c r="V14" s="86"/>
      <c r="W14" s="83"/>
      <c r="X14" s="84"/>
      <c r="Y14" s="85"/>
      <c r="Z14" s="86"/>
      <c r="AA14" s="83"/>
      <c r="AB14" s="84"/>
      <c r="AC14" s="85"/>
      <c r="AD14" s="86"/>
      <c r="AE14" s="226"/>
      <c r="AF14" s="88"/>
    </row>
    <row r="15" spans="1:34" ht="17.25" customHeight="1" thickBot="1" x14ac:dyDescent="0.25">
      <c r="P15" s="37"/>
      <c r="Q15" s="37"/>
      <c r="T15" s="37"/>
      <c r="U15" s="37"/>
      <c r="X15" s="37"/>
      <c r="Y15" s="37"/>
      <c r="AG15" s="59"/>
      <c r="AH15" s="59"/>
    </row>
    <row r="16" spans="1:34" s="102" customFormat="1" ht="18.75" customHeight="1" thickBot="1" x14ac:dyDescent="0.35">
      <c r="A16" s="229" t="s">
        <v>86</v>
      </c>
      <c r="B16" s="230"/>
      <c r="C16" s="41"/>
      <c r="D16" s="41"/>
      <c r="E16" s="41"/>
      <c r="F16" s="41"/>
      <c r="G16" s="41"/>
      <c r="H16" s="41"/>
      <c r="I16" s="41"/>
      <c r="J16" s="41"/>
      <c r="K16" s="42" t="s">
        <v>21</v>
      </c>
      <c r="L16" s="43"/>
      <c r="M16" s="44"/>
      <c r="N16" s="45"/>
      <c r="O16" s="44" t="s">
        <v>22</v>
      </c>
      <c r="P16" s="43"/>
      <c r="Q16" s="44"/>
      <c r="R16" s="45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  <c r="AG16" s="59"/>
      <c r="AH16" s="59"/>
    </row>
    <row r="17" spans="1:34" s="59" customFormat="1" ht="15.75" x14ac:dyDescent="0.25">
      <c r="A17" s="48">
        <v>1</v>
      </c>
      <c r="B17" s="231">
        <v>1</v>
      </c>
      <c r="C17" s="61" t="s">
        <v>67</v>
      </c>
      <c r="D17" s="62" t="s">
        <v>72</v>
      </c>
      <c r="E17" s="63">
        <v>2014</v>
      </c>
      <c r="F17" s="64" t="s">
        <v>83</v>
      </c>
      <c r="G17" s="75">
        <v>5</v>
      </c>
      <c r="H17" s="76"/>
      <c r="I17" s="77">
        <v>0.6</v>
      </c>
      <c r="J17" s="68">
        <f t="shared" ref="J17:J25" si="0">IF(H17&gt;0,H17+10-I17,G17+10-I17)</f>
        <v>14.4</v>
      </c>
      <c r="K17" s="65">
        <v>6</v>
      </c>
      <c r="L17" s="66"/>
      <c r="M17" s="67">
        <v>1.8</v>
      </c>
      <c r="N17" s="68">
        <f t="shared" ref="N17:N25" si="1">IF(L17&gt;0,L17+10-M17,K17+10-M17)</f>
        <v>14.2</v>
      </c>
      <c r="O17" s="65">
        <v>5</v>
      </c>
      <c r="P17" s="66"/>
      <c r="Q17" s="67">
        <v>0.3</v>
      </c>
      <c r="R17" s="68">
        <f t="shared" ref="R17:R25" si="2">IF(P17&gt;0,P17+10-Q17,O17+10-Q17)</f>
        <v>14.7</v>
      </c>
      <c r="S17" s="65">
        <v>5</v>
      </c>
      <c r="T17" s="69"/>
      <c r="U17" s="67">
        <v>0.8</v>
      </c>
      <c r="V17" s="68">
        <f t="shared" ref="V17:V25" si="3">IF(T17&gt;0,T17+10-U17,S17+10-U17)</f>
        <v>14.2</v>
      </c>
      <c r="W17" s="65">
        <v>5</v>
      </c>
      <c r="X17" s="66"/>
      <c r="Y17" s="67">
        <v>1.5</v>
      </c>
      <c r="Z17" s="68">
        <f t="shared" ref="Z17:Z25" si="4">IF(X17&gt;0,X17+10-Y17,W17+10-Y17)</f>
        <v>13.5</v>
      </c>
      <c r="AA17" s="65">
        <v>5</v>
      </c>
      <c r="AB17" s="66"/>
      <c r="AC17" s="67">
        <v>0.6</v>
      </c>
      <c r="AD17" s="68">
        <f t="shared" ref="AD17:AD25" si="5">IF(AB17&gt;0,AB17+10-AC17,AA17+10-AC17)</f>
        <v>14.4</v>
      </c>
      <c r="AE17" s="225">
        <f t="shared" ref="AE17:AE25" si="6">J17+V17+Z17+AD17</f>
        <v>56.5</v>
      </c>
      <c r="AF17" s="70">
        <f t="shared" ref="AF17:AF25" si="7">SUM(AD17,Z17,V17,R17,N17,J17)</f>
        <v>85.4</v>
      </c>
    </row>
    <row r="18" spans="1:34" s="59" customFormat="1" ht="15.75" x14ac:dyDescent="0.25">
      <c r="A18" s="60">
        <v>2</v>
      </c>
      <c r="B18" s="232">
        <v>2</v>
      </c>
      <c r="C18" s="61" t="s">
        <v>71</v>
      </c>
      <c r="D18" s="62" t="s">
        <v>27</v>
      </c>
      <c r="E18" s="63">
        <v>2013</v>
      </c>
      <c r="F18" s="64" t="s">
        <v>83</v>
      </c>
      <c r="G18" s="75">
        <v>5</v>
      </c>
      <c r="H18" s="76"/>
      <c r="I18" s="77">
        <v>0.9</v>
      </c>
      <c r="J18" s="68">
        <f t="shared" si="0"/>
        <v>14.1</v>
      </c>
      <c r="K18" s="65">
        <v>5</v>
      </c>
      <c r="L18" s="66"/>
      <c r="M18" s="67">
        <v>1.45</v>
      </c>
      <c r="N18" s="68">
        <f t="shared" si="1"/>
        <v>13.55</v>
      </c>
      <c r="O18" s="65">
        <v>5</v>
      </c>
      <c r="P18" s="66"/>
      <c r="Q18" s="67">
        <v>0.5</v>
      </c>
      <c r="R18" s="68">
        <f t="shared" si="2"/>
        <v>14.5</v>
      </c>
      <c r="S18" s="65">
        <v>5</v>
      </c>
      <c r="T18" s="69"/>
      <c r="U18" s="67">
        <v>1.1499999999999999</v>
      </c>
      <c r="V18" s="68">
        <f t="shared" si="3"/>
        <v>13.85</v>
      </c>
      <c r="W18" s="65">
        <v>5</v>
      </c>
      <c r="X18" s="66"/>
      <c r="Y18" s="67">
        <v>1</v>
      </c>
      <c r="Z18" s="68">
        <f t="shared" si="4"/>
        <v>14</v>
      </c>
      <c r="AA18" s="65">
        <v>5</v>
      </c>
      <c r="AB18" s="66"/>
      <c r="AC18" s="67">
        <v>0.6</v>
      </c>
      <c r="AD18" s="68">
        <f t="shared" si="5"/>
        <v>14.4</v>
      </c>
      <c r="AE18" s="225">
        <f t="shared" si="6"/>
        <v>56.35</v>
      </c>
      <c r="AF18" s="70">
        <f t="shared" si="7"/>
        <v>84.4</v>
      </c>
    </row>
    <row r="19" spans="1:34" s="59" customFormat="1" ht="15.75" x14ac:dyDescent="0.25">
      <c r="A19" s="60">
        <v>3</v>
      </c>
      <c r="B19" s="232">
        <v>4</v>
      </c>
      <c r="C19" s="61" t="s">
        <v>73</v>
      </c>
      <c r="D19" s="62" t="s">
        <v>74</v>
      </c>
      <c r="E19" s="63">
        <v>2013</v>
      </c>
      <c r="F19" s="64" t="s">
        <v>83</v>
      </c>
      <c r="G19" s="75">
        <v>5</v>
      </c>
      <c r="H19" s="76"/>
      <c r="I19" s="77">
        <v>1.2</v>
      </c>
      <c r="J19" s="68">
        <f t="shared" si="0"/>
        <v>13.8</v>
      </c>
      <c r="K19" s="65">
        <v>5</v>
      </c>
      <c r="L19" s="66"/>
      <c r="M19" s="67">
        <v>1.85</v>
      </c>
      <c r="N19" s="68">
        <f t="shared" si="1"/>
        <v>13.15</v>
      </c>
      <c r="O19" s="65">
        <v>5</v>
      </c>
      <c r="P19" s="66"/>
      <c r="Q19" s="67">
        <v>0.6</v>
      </c>
      <c r="R19" s="68">
        <f t="shared" si="2"/>
        <v>14.4</v>
      </c>
      <c r="S19" s="65">
        <v>5</v>
      </c>
      <c r="T19" s="69"/>
      <c r="U19" s="67">
        <v>1.2</v>
      </c>
      <c r="V19" s="68">
        <f t="shared" si="3"/>
        <v>13.8</v>
      </c>
      <c r="W19" s="65">
        <v>5</v>
      </c>
      <c r="X19" s="66"/>
      <c r="Y19" s="67">
        <v>1.8</v>
      </c>
      <c r="Z19" s="68">
        <f t="shared" si="4"/>
        <v>13.2</v>
      </c>
      <c r="AA19" s="65">
        <v>5</v>
      </c>
      <c r="AB19" s="66"/>
      <c r="AC19" s="67">
        <v>0.8</v>
      </c>
      <c r="AD19" s="68">
        <f t="shared" si="5"/>
        <v>14.2</v>
      </c>
      <c r="AE19" s="225">
        <f t="shared" si="6"/>
        <v>55</v>
      </c>
      <c r="AF19" s="70">
        <f t="shared" si="7"/>
        <v>82.55</v>
      </c>
    </row>
    <row r="20" spans="1:34" s="59" customFormat="1" ht="15.75" x14ac:dyDescent="0.25">
      <c r="A20" s="60">
        <v>4</v>
      </c>
      <c r="B20" s="232">
        <v>3</v>
      </c>
      <c r="C20" s="61" t="s">
        <v>110</v>
      </c>
      <c r="D20" s="62" t="s">
        <v>66</v>
      </c>
      <c r="E20" s="63">
        <v>2013</v>
      </c>
      <c r="F20" s="64" t="s">
        <v>83</v>
      </c>
      <c r="G20" s="75">
        <v>5</v>
      </c>
      <c r="H20" s="76"/>
      <c r="I20" s="77">
        <v>1.5</v>
      </c>
      <c r="J20" s="68">
        <f t="shared" si="0"/>
        <v>13.5</v>
      </c>
      <c r="K20" s="65">
        <v>5</v>
      </c>
      <c r="L20" s="66"/>
      <c r="M20" s="67">
        <v>3.25</v>
      </c>
      <c r="N20" s="68">
        <f t="shared" si="1"/>
        <v>11.75</v>
      </c>
      <c r="O20" s="65">
        <v>5</v>
      </c>
      <c r="P20" s="66"/>
      <c r="Q20" s="67">
        <v>0.4</v>
      </c>
      <c r="R20" s="68">
        <f t="shared" si="2"/>
        <v>14.6</v>
      </c>
      <c r="S20" s="65">
        <v>5</v>
      </c>
      <c r="T20" s="69"/>
      <c r="U20" s="67">
        <v>0.7</v>
      </c>
      <c r="V20" s="68">
        <f t="shared" si="3"/>
        <v>14.3</v>
      </c>
      <c r="W20" s="65">
        <v>5</v>
      </c>
      <c r="X20" s="66"/>
      <c r="Y20" s="67">
        <v>1.35</v>
      </c>
      <c r="Z20" s="68">
        <f t="shared" si="4"/>
        <v>13.65</v>
      </c>
      <c r="AA20" s="65">
        <v>5</v>
      </c>
      <c r="AB20" s="66"/>
      <c r="AC20" s="67">
        <v>0.5</v>
      </c>
      <c r="AD20" s="68">
        <f t="shared" si="5"/>
        <v>14.5</v>
      </c>
      <c r="AE20" s="225">
        <f t="shared" si="6"/>
        <v>55.95</v>
      </c>
      <c r="AF20" s="70">
        <f t="shared" si="7"/>
        <v>82.3</v>
      </c>
    </row>
    <row r="21" spans="1:34" s="59" customFormat="1" ht="15.75" x14ac:dyDescent="0.25">
      <c r="A21" s="60">
        <v>5</v>
      </c>
      <c r="B21" s="232">
        <v>5</v>
      </c>
      <c r="C21" s="61" t="s">
        <v>111</v>
      </c>
      <c r="D21" s="62" t="s">
        <v>112</v>
      </c>
      <c r="E21" s="63">
        <v>2014</v>
      </c>
      <c r="F21" s="64" t="s">
        <v>83</v>
      </c>
      <c r="G21" s="75">
        <v>5</v>
      </c>
      <c r="H21" s="76"/>
      <c r="I21" s="77">
        <v>2.0499999999999998</v>
      </c>
      <c r="J21" s="68">
        <f t="shared" si="0"/>
        <v>12.95</v>
      </c>
      <c r="K21" s="65">
        <v>5</v>
      </c>
      <c r="L21" s="66"/>
      <c r="M21" s="67">
        <v>1.4</v>
      </c>
      <c r="N21" s="68">
        <f t="shared" si="1"/>
        <v>13.6</v>
      </c>
      <c r="O21" s="65">
        <v>5</v>
      </c>
      <c r="P21" s="66"/>
      <c r="Q21" s="67">
        <v>0.9</v>
      </c>
      <c r="R21" s="68">
        <f t="shared" si="2"/>
        <v>14.1</v>
      </c>
      <c r="S21" s="65">
        <v>5</v>
      </c>
      <c r="T21" s="69"/>
      <c r="U21" s="67">
        <v>1.2</v>
      </c>
      <c r="V21" s="68">
        <f t="shared" si="3"/>
        <v>13.8</v>
      </c>
      <c r="W21" s="65">
        <v>5</v>
      </c>
      <c r="X21" s="66"/>
      <c r="Y21" s="67">
        <v>2.1</v>
      </c>
      <c r="Z21" s="68">
        <f t="shared" si="4"/>
        <v>12.9</v>
      </c>
      <c r="AA21" s="65">
        <v>5</v>
      </c>
      <c r="AB21" s="66"/>
      <c r="AC21" s="67">
        <v>0.8</v>
      </c>
      <c r="AD21" s="68">
        <f t="shared" si="5"/>
        <v>14.2</v>
      </c>
      <c r="AE21" s="225">
        <f t="shared" si="6"/>
        <v>53.85</v>
      </c>
      <c r="AF21" s="70">
        <f t="shared" si="7"/>
        <v>81.55</v>
      </c>
    </row>
    <row r="22" spans="1:34" s="59" customFormat="1" ht="15.75" x14ac:dyDescent="0.25">
      <c r="A22" s="60">
        <v>6</v>
      </c>
      <c r="B22" s="232">
        <v>6</v>
      </c>
      <c r="C22" s="61" t="s">
        <v>68</v>
      </c>
      <c r="D22" s="62" t="s">
        <v>70</v>
      </c>
      <c r="E22" s="63">
        <v>2014</v>
      </c>
      <c r="F22" s="64" t="s">
        <v>83</v>
      </c>
      <c r="G22" s="75">
        <v>5</v>
      </c>
      <c r="H22" s="76"/>
      <c r="I22" s="77">
        <v>1.8</v>
      </c>
      <c r="J22" s="68">
        <f t="shared" si="0"/>
        <v>13.2</v>
      </c>
      <c r="K22" s="65">
        <v>4</v>
      </c>
      <c r="L22" s="66"/>
      <c r="M22" s="67">
        <v>2.0499999999999998</v>
      </c>
      <c r="N22" s="68">
        <f t="shared" si="1"/>
        <v>11.95</v>
      </c>
      <c r="O22" s="65">
        <v>5</v>
      </c>
      <c r="P22" s="66"/>
      <c r="Q22" s="67">
        <v>1.8</v>
      </c>
      <c r="R22" s="68">
        <f t="shared" si="2"/>
        <v>13.2</v>
      </c>
      <c r="S22" s="65">
        <v>5</v>
      </c>
      <c r="T22" s="69"/>
      <c r="U22" s="67">
        <v>1.7</v>
      </c>
      <c r="V22" s="68">
        <f t="shared" si="3"/>
        <v>13.3</v>
      </c>
      <c r="W22" s="65">
        <v>5</v>
      </c>
      <c r="X22" s="66"/>
      <c r="Y22" s="67">
        <v>1.95</v>
      </c>
      <c r="Z22" s="68">
        <f t="shared" si="4"/>
        <v>13.05</v>
      </c>
      <c r="AA22" s="65">
        <v>5</v>
      </c>
      <c r="AB22" s="66"/>
      <c r="AC22" s="67">
        <v>1.4</v>
      </c>
      <c r="AD22" s="68">
        <f t="shared" si="5"/>
        <v>13.6</v>
      </c>
      <c r="AE22" s="225">
        <f t="shared" si="6"/>
        <v>53.15</v>
      </c>
      <c r="AF22" s="70">
        <f t="shared" si="7"/>
        <v>78.3</v>
      </c>
    </row>
    <row r="23" spans="1:34" s="59" customFormat="1" ht="15.75" x14ac:dyDescent="0.25">
      <c r="A23" s="60">
        <v>7</v>
      </c>
      <c r="B23" s="232">
        <v>7</v>
      </c>
      <c r="C23" s="61" t="s">
        <v>116</v>
      </c>
      <c r="D23" s="62" t="s">
        <v>124</v>
      </c>
      <c r="E23" s="63">
        <v>2014</v>
      </c>
      <c r="F23" s="64" t="s">
        <v>82</v>
      </c>
      <c r="G23" s="75">
        <v>5</v>
      </c>
      <c r="H23" s="76"/>
      <c r="I23" s="77">
        <v>1.75</v>
      </c>
      <c r="J23" s="68">
        <f t="shared" si="0"/>
        <v>13.25</v>
      </c>
      <c r="K23" s="65">
        <v>5</v>
      </c>
      <c r="L23" s="66"/>
      <c r="M23" s="67">
        <v>3</v>
      </c>
      <c r="N23" s="68">
        <f t="shared" si="1"/>
        <v>12</v>
      </c>
      <c r="O23" s="65">
        <v>5</v>
      </c>
      <c r="P23" s="66"/>
      <c r="Q23" s="67">
        <v>2</v>
      </c>
      <c r="R23" s="68">
        <f t="shared" si="2"/>
        <v>13</v>
      </c>
      <c r="S23" s="65">
        <v>4</v>
      </c>
      <c r="T23" s="69"/>
      <c r="U23" s="67">
        <v>1.25</v>
      </c>
      <c r="V23" s="68">
        <f t="shared" si="3"/>
        <v>12.75</v>
      </c>
      <c r="W23" s="65">
        <v>5</v>
      </c>
      <c r="X23" s="66"/>
      <c r="Y23" s="67">
        <v>2.25</v>
      </c>
      <c r="Z23" s="68">
        <f t="shared" si="4"/>
        <v>12.75</v>
      </c>
      <c r="AA23" s="65">
        <v>5</v>
      </c>
      <c r="AB23" s="66"/>
      <c r="AC23" s="67">
        <v>0.85</v>
      </c>
      <c r="AD23" s="68">
        <f t="shared" si="5"/>
        <v>14.15</v>
      </c>
      <c r="AE23" s="225">
        <f t="shared" si="6"/>
        <v>52.9</v>
      </c>
      <c r="AF23" s="70">
        <f t="shared" si="7"/>
        <v>77.900000000000006</v>
      </c>
    </row>
    <row r="24" spans="1:34" s="59" customFormat="1" ht="15.75" x14ac:dyDescent="0.25">
      <c r="A24" s="60">
        <v>8</v>
      </c>
      <c r="B24" s="232">
        <v>9</v>
      </c>
      <c r="C24" s="61" t="s">
        <v>115</v>
      </c>
      <c r="D24" s="62" t="s">
        <v>114</v>
      </c>
      <c r="E24" s="63">
        <v>2013</v>
      </c>
      <c r="F24" s="64" t="s">
        <v>83</v>
      </c>
      <c r="G24" s="75">
        <v>5</v>
      </c>
      <c r="H24" s="76"/>
      <c r="I24" s="77">
        <v>2.25</v>
      </c>
      <c r="J24" s="68">
        <f t="shared" si="0"/>
        <v>12.75</v>
      </c>
      <c r="K24" s="65">
        <v>4</v>
      </c>
      <c r="L24" s="66"/>
      <c r="M24" s="67">
        <v>2.4500000000000002</v>
      </c>
      <c r="N24" s="68">
        <f t="shared" si="1"/>
        <v>11.55</v>
      </c>
      <c r="O24" s="65">
        <v>5</v>
      </c>
      <c r="P24" s="66"/>
      <c r="Q24" s="67">
        <v>1</v>
      </c>
      <c r="R24" s="68">
        <f t="shared" si="2"/>
        <v>14</v>
      </c>
      <c r="S24" s="65">
        <v>5</v>
      </c>
      <c r="T24" s="69"/>
      <c r="U24" s="67">
        <v>1.2</v>
      </c>
      <c r="V24" s="68">
        <f t="shared" si="3"/>
        <v>13.8</v>
      </c>
      <c r="W24" s="65">
        <v>4</v>
      </c>
      <c r="X24" s="66"/>
      <c r="Y24" s="67">
        <v>2.95</v>
      </c>
      <c r="Z24" s="68">
        <f t="shared" si="4"/>
        <v>11.05</v>
      </c>
      <c r="AA24" s="65">
        <v>5</v>
      </c>
      <c r="AB24" s="66"/>
      <c r="AC24" s="67">
        <v>1.7</v>
      </c>
      <c r="AD24" s="68">
        <f t="shared" si="5"/>
        <v>13.3</v>
      </c>
      <c r="AE24" s="225">
        <f t="shared" si="6"/>
        <v>50.9</v>
      </c>
      <c r="AF24" s="70">
        <f t="shared" si="7"/>
        <v>76.45</v>
      </c>
    </row>
    <row r="25" spans="1:34" s="59" customFormat="1" ht="15.75" x14ac:dyDescent="0.25">
      <c r="A25" s="60">
        <v>9</v>
      </c>
      <c r="B25" s="232">
        <v>8</v>
      </c>
      <c r="C25" s="61" t="s">
        <v>97</v>
      </c>
      <c r="D25" s="62" t="s">
        <v>30</v>
      </c>
      <c r="E25" s="63">
        <v>2014</v>
      </c>
      <c r="F25" s="64" t="s">
        <v>82</v>
      </c>
      <c r="G25" s="75">
        <v>4</v>
      </c>
      <c r="H25" s="76"/>
      <c r="I25" s="77">
        <v>2</v>
      </c>
      <c r="J25" s="68">
        <f t="shared" si="0"/>
        <v>12</v>
      </c>
      <c r="K25" s="65">
        <v>4</v>
      </c>
      <c r="L25" s="66"/>
      <c r="M25" s="67">
        <v>2.1</v>
      </c>
      <c r="N25" s="68">
        <f t="shared" si="1"/>
        <v>11.9</v>
      </c>
      <c r="O25" s="65">
        <v>5</v>
      </c>
      <c r="P25" s="66"/>
      <c r="Q25" s="67">
        <v>2</v>
      </c>
      <c r="R25" s="68">
        <f t="shared" si="2"/>
        <v>13</v>
      </c>
      <c r="S25" s="65">
        <v>5</v>
      </c>
      <c r="T25" s="69"/>
      <c r="U25" s="67">
        <v>1.8</v>
      </c>
      <c r="V25" s="68">
        <f t="shared" si="3"/>
        <v>13.2</v>
      </c>
      <c r="W25" s="65">
        <v>4</v>
      </c>
      <c r="X25" s="66"/>
      <c r="Y25" s="67">
        <v>1.55</v>
      </c>
      <c r="Z25" s="68">
        <f t="shared" si="4"/>
        <v>12.45</v>
      </c>
      <c r="AA25" s="65">
        <v>5</v>
      </c>
      <c r="AB25" s="66"/>
      <c r="AC25" s="67">
        <v>1.7</v>
      </c>
      <c r="AD25" s="68">
        <f t="shared" si="5"/>
        <v>13.3</v>
      </c>
      <c r="AE25" s="225">
        <f t="shared" si="6"/>
        <v>50.95</v>
      </c>
      <c r="AF25" s="70">
        <f t="shared" si="7"/>
        <v>75.849999999999994</v>
      </c>
    </row>
    <row r="26" spans="1:34" s="59" customFormat="1" ht="15.75" x14ac:dyDescent="0.25">
      <c r="A26" s="60"/>
      <c r="B26" s="232"/>
      <c r="C26" s="61" t="s">
        <v>122</v>
      </c>
      <c r="D26" s="62" t="s">
        <v>94</v>
      </c>
      <c r="E26" s="63">
        <v>2014</v>
      </c>
      <c r="F26" s="64" t="s">
        <v>107</v>
      </c>
      <c r="G26" s="75"/>
      <c r="H26" s="76"/>
      <c r="I26" s="77"/>
      <c r="J26" s="68"/>
      <c r="K26" s="65"/>
      <c r="L26" s="66"/>
      <c r="M26" s="67"/>
      <c r="N26" s="68"/>
      <c r="O26" s="65"/>
      <c r="P26" s="66"/>
      <c r="Q26" s="67"/>
      <c r="R26" s="68"/>
      <c r="S26" s="65"/>
      <c r="T26" s="69"/>
      <c r="U26" s="67"/>
      <c r="V26" s="68"/>
      <c r="W26" s="65"/>
      <c r="X26" s="66"/>
      <c r="Y26" s="67"/>
      <c r="Z26" s="68"/>
      <c r="AA26" s="65"/>
      <c r="AB26" s="66"/>
      <c r="AC26" s="67"/>
      <c r="AD26" s="68"/>
      <c r="AE26" s="225"/>
      <c r="AF26" s="70"/>
    </row>
    <row r="27" spans="1:34" s="59" customFormat="1" ht="15.75" x14ac:dyDescent="0.25">
      <c r="A27" s="60"/>
      <c r="B27" s="232"/>
      <c r="C27" s="61" t="s">
        <v>108</v>
      </c>
      <c r="D27" s="62" t="s">
        <v>109</v>
      </c>
      <c r="E27" s="63">
        <v>2014</v>
      </c>
      <c r="F27" s="64" t="s">
        <v>82</v>
      </c>
      <c r="G27" s="75"/>
      <c r="H27" s="76"/>
      <c r="I27" s="77"/>
      <c r="J27" s="68"/>
      <c r="K27" s="65"/>
      <c r="L27" s="66"/>
      <c r="M27" s="67"/>
      <c r="N27" s="68"/>
      <c r="O27" s="65"/>
      <c r="P27" s="66"/>
      <c r="Q27" s="67"/>
      <c r="R27" s="68"/>
      <c r="S27" s="65"/>
      <c r="T27" s="69"/>
      <c r="U27" s="67"/>
      <c r="V27" s="68"/>
      <c r="W27" s="65"/>
      <c r="X27" s="66"/>
      <c r="Y27" s="67"/>
      <c r="Z27" s="68"/>
      <c r="AA27" s="65"/>
      <c r="AB27" s="66"/>
      <c r="AC27" s="67"/>
      <c r="AD27" s="68"/>
      <c r="AE27" s="225"/>
      <c r="AF27" s="70"/>
    </row>
    <row r="28" spans="1:34" s="59" customFormat="1" ht="16.5" thickBot="1" x14ac:dyDescent="0.3">
      <c r="A28" s="78"/>
      <c r="B28" s="233"/>
      <c r="C28" s="79" t="s">
        <v>113</v>
      </c>
      <c r="D28" s="80" t="s">
        <v>114</v>
      </c>
      <c r="E28" s="81">
        <v>2014</v>
      </c>
      <c r="F28" s="82" t="s">
        <v>82</v>
      </c>
      <c r="G28" s="96"/>
      <c r="H28" s="97"/>
      <c r="I28" s="98"/>
      <c r="J28" s="86"/>
      <c r="K28" s="83"/>
      <c r="L28" s="84"/>
      <c r="M28" s="85"/>
      <c r="N28" s="86"/>
      <c r="O28" s="83"/>
      <c r="P28" s="84"/>
      <c r="Q28" s="85"/>
      <c r="R28" s="86"/>
      <c r="S28" s="83"/>
      <c r="T28" s="87"/>
      <c r="U28" s="85"/>
      <c r="V28" s="86"/>
      <c r="W28" s="83"/>
      <c r="X28" s="84"/>
      <c r="Y28" s="85"/>
      <c r="Z28" s="86"/>
      <c r="AA28" s="83"/>
      <c r="AB28" s="84"/>
      <c r="AC28" s="85"/>
      <c r="AD28" s="86"/>
      <c r="AE28" s="226"/>
      <c r="AF28" s="88"/>
    </row>
    <row r="29" spans="1:34" ht="17.25" customHeight="1" thickBot="1" x14ac:dyDescent="0.25">
      <c r="A29" s="103"/>
      <c r="B29" s="103"/>
      <c r="C29" s="104"/>
      <c r="D29" s="104"/>
      <c r="E29" s="105"/>
      <c r="F29" s="104"/>
      <c r="G29" s="104"/>
      <c r="H29" s="106"/>
      <c r="I29" s="107"/>
      <c r="J29" s="104"/>
      <c r="K29" s="104"/>
      <c r="L29" s="106"/>
      <c r="M29" s="107"/>
      <c r="N29" s="104"/>
      <c r="O29" s="104"/>
      <c r="P29" s="106"/>
      <c r="Q29" s="107"/>
      <c r="R29" s="104"/>
      <c r="S29" s="104"/>
      <c r="T29" s="106"/>
      <c r="U29" s="106"/>
      <c r="V29" s="104"/>
      <c r="W29" s="104"/>
      <c r="X29" s="106"/>
      <c r="Y29" s="107"/>
      <c r="Z29" s="104"/>
      <c r="AA29" s="104"/>
      <c r="AB29" s="106"/>
      <c r="AC29" s="107"/>
      <c r="AD29" s="104"/>
      <c r="AE29" s="104"/>
      <c r="AF29" s="104"/>
      <c r="AG29" s="59"/>
      <c r="AH29" s="59"/>
    </row>
    <row r="30" spans="1:34" s="59" customFormat="1" ht="19.5" thickBot="1" x14ac:dyDescent="0.35">
      <c r="A30" s="229" t="s">
        <v>85</v>
      </c>
      <c r="B30" s="230"/>
      <c r="C30" s="41"/>
      <c r="D30" s="41"/>
      <c r="E30" s="41"/>
      <c r="F30" s="41"/>
      <c r="G30" s="41"/>
      <c r="H30" s="41"/>
      <c r="I30" s="41"/>
      <c r="J30" s="41"/>
      <c r="K30" s="42" t="s">
        <v>21</v>
      </c>
      <c r="L30" s="43"/>
      <c r="M30" s="44"/>
      <c r="N30" s="45"/>
      <c r="O30" s="44" t="s">
        <v>22</v>
      </c>
      <c r="P30" s="43"/>
      <c r="Q30" s="44"/>
      <c r="R30" s="45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</row>
    <row r="31" spans="1:34" s="59" customFormat="1" ht="15.75" x14ac:dyDescent="0.25">
      <c r="A31" s="235">
        <v>1</v>
      </c>
      <c r="B31" s="237">
        <v>1</v>
      </c>
      <c r="C31" s="49" t="s">
        <v>68</v>
      </c>
      <c r="D31" s="50" t="s">
        <v>69</v>
      </c>
      <c r="E31" s="51">
        <v>2012</v>
      </c>
      <c r="F31" s="52" t="s">
        <v>83</v>
      </c>
      <c r="G31" s="75">
        <v>5</v>
      </c>
      <c r="H31" s="76"/>
      <c r="I31" s="77">
        <v>0.95</v>
      </c>
      <c r="J31" s="68">
        <f>IF(H31&gt;0,H31+10-I31,G31+10-I31)</f>
        <v>14.05</v>
      </c>
      <c r="K31" s="65">
        <v>6</v>
      </c>
      <c r="L31" s="66"/>
      <c r="M31" s="67">
        <v>2</v>
      </c>
      <c r="N31" s="68">
        <f>IF(L31&gt;0,L31+10-M31,K31+10-M31)</f>
        <v>14</v>
      </c>
      <c r="O31" s="65">
        <v>6</v>
      </c>
      <c r="P31" s="66"/>
      <c r="Q31" s="67">
        <v>0.55000000000000004</v>
      </c>
      <c r="R31" s="68">
        <f>IF(P31&gt;0,P31+10-Q31,O31+10-Q31)</f>
        <v>15.45</v>
      </c>
      <c r="S31" s="65">
        <v>6</v>
      </c>
      <c r="T31" s="69"/>
      <c r="U31" s="67">
        <v>1.75</v>
      </c>
      <c r="V31" s="68">
        <f>IF(T31&gt;0,T31+10-U31,S31+10-U31)</f>
        <v>14.25</v>
      </c>
      <c r="W31" s="65">
        <v>5</v>
      </c>
      <c r="X31" s="66"/>
      <c r="Y31" s="67">
        <v>0.6</v>
      </c>
      <c r="Z31" s="68">
        <f>IF(X31&gt;0,X31+10-Y31,W31+10-Y31)</f>
        <v>14.4</v>
      </c>
      <c r="AA31" s="65">
        <v>5</v>
      </c>
      <c r="AB31" s="66"/>
      <c r="AC31" s="67">
        <v>0.25</v>
      </c>
      <c r="AD31" s="68">
        <f>IF(AB31&gt;0,AB31+10-AC31,AA31+10-AC31)</f>
        <v>14.75</v>
      </c>
      <c r="AE31" s="225">
        <f>J31+V31+Z31+AD31</f>
        <v>57.45</v>
      </c>
      <c r="AF31" s="70">
        <f>SUM(AD31,Z31,V31,R31,N31,J31)</f>
        <v>86.9</v>
      </c>
    </row>
    <row r="32" spans="1:34" s="59" customFormat="1" ht="15.75" x14ac:dyDescent="0.25">
      <c r="A32" s="60">
        <v>2</v>
      </c>
      <c r="B32" s="232">
        <v>3</v>
      </c>
      <c r="C32" s="61" t="s">
        <v>63</v>
      </c>
      <c r="D32" s="62" t="s">
        <v>64</v>
      </c>
      <c r="E32" s="63">
        <v>2012</v>
      </c>
      <c r="F32" s="64" t="s">
        <v>82</v>
      </c>
      <c r="G32" s="75">
        <v>5</v>
      </c>
      <c r="H32" s="76"/>
      <c r="I32" s="77">
        <v>1.35</v>
      </c>
      <c r="J32" s="68">
        <f>IF(H32&gt;0,H32+10-I32,G32+10-I32)</f>
        <v>13.65</v>
      </c>
      <c r="K32" s="65">
        <v>6</v>
      </c>
      <c r="L32" s="66"/>
      <c r="M32" s="67">
        <v>3</v>
      </c>
      <c r="N32" s="68">
        <f>IF(L32&gt;0,L32+10-M32,K32+10-M32)</f>
        <v>13</v>
      </c>
      <c r="O32" s="65">
        <v>5</v>
      </c>
      <c r="P32" s="66"/>
      <c r="Q32" s="67">
        <v>1.65</v>
      </c>
      <c r="R32" s="68">
        <f>IF(P32&gt;0,P32+10-Q32,O32+10-Q32)</f>
        <v>13.35</v>
      </c>
      <c r="S32" s="65">
        <v>5</v>
      </c>
      <c r="T32" s="69"/>
      <c r="U32" s="67">
        <v>0.95</v>
      </c>
      <c r="V32" s="68">
        <f>IF(T32&gt;0,T32+10-U32,S32+10-U32)</f>
        <v>14.05</v>
      </c>
      <c r="W32" s="65">
        <v>6</v>
      </c>
      <c r="X32" s="66"/>
      <c r="Y32" s="67">
        <v>1.95</v>
      </c>
      <c r="Z32" s="68">
        <f>IF(X32&gt;0,X32+10-Y32,W32+10-Y32)</f>
        <v>14.05</v>
      </c>
      <c r="AA32" s="65">
        <v>5</v>
      </c>
      <c r="AB32" s="66"/>
      <c r="AC32" s="67">
        <v>1.3</v>
      </c>
      <c r="AD32" s="68">
        <f>IF(AB32&gt;0,AB32+10-AC32,AA32+10-AC32)</f>
        <v>13.7</v>
      </c>
      <c r="AE32" s="225">
        <f>J32+V32+Z32+AD32</f>
        <v>55.45</v>
      </c>
      <c r="AF32" s="70">
        <f>SUM(AD32,Z32,V32,R32,N32,J32)</f>
        <v>81.8</v>
      </c>
    </row>
    <row r="33" spans="1:32" s="59" customFormat="1" ht="15.75" x14ac:dyDescent="0.25">
      <c r="A33" s="60">
        <v>3</v>
      </c>
      <c r="B33" s="232">
        <v>5</v>
      </c>
      <c r="C33" s="61" t="s">
        <v>59</v>
      </c>
      <c r="D33" s="62" t="s">
        <v>60</v>
      </c>
      <c r="E33" s="63">
        <v>2011</v>
      </c>
      <c r="F33" s="64" t="s">
        <v>82</v>
      </c>
      <c r="G33" s="75">
        <v>5</v>
      </c>
      <c r="H33" s="76"/>
      <c r="I33" s="77">
        <v>1.05</v>
      </c>
      <c r="J33" s="68">
        <f>IF(H33&gt;0,H33+10-I33,G33+10-I33)</f>
        <v>13.95</v>
      </c>
      <c r="K33" s="239">
        <v>5</v>
      </c>
      <c r="L33" s="76"/>
      <c r="M33" s="77">
        <v>2.2000000000000002</v>
      </c>
      <c r="N33" s="221">
        <f>IF(L33&gt;0,L33+10-M33,K33+10-M33)</f>
        <v>12.8</v>
      </c>
      <c r="O33" s="75">
        <v>5</v>
      </c>
      <c r="P33" s="76"/>
      <c r="Q33" s="77">
        <v>1.4</v>
      </c>
      <c r="R33" s="221">
        <f>IF(P33&gt;0,P33+10-Q33,O33+10-Q33)</f>
        <v>13.6</v>
      </c>
      <c r="S33" s="65">
        <v>5</v>
      </c>
      <c r="T33" s="69"/>
      <c r="U33" s="67">
        <v>0.95</v>
      </c>
      <c r="V33" s="68">
        <f>IF(T33&gt;0,T33+10-U33,S33+10-U33)</f>
        <v>14.05</v>
      </c>
      <c r="W33" s="65">
        <v>5</v>
      </c>
      <c r="X33" s="66"/>
      <c r="Y33" s="67">
        <v>2.5</v>
      </c>
      <c r="Z33" s="68">
        <f>IF(X33&gt;0,X33+10-Y33,W33+10-Y33)</f>
        <v>12.5</v>
      </c>
      <c r="AA33" s="65">
        <v>5</v>
      </c>
      <c r="AB33" s="66"/>
      <c r="AC33" s="67">
        <v>1.2</v>
      </c>
      <c r="AD33" s="68">
        <f>IF(AB33&gt;0,AB33+10-AC33,AA33+10-AC33)</f>
        <v>13.8</v>
      </c>
      <c r="AE33" s="225">
        <f>J33+V33+Z33+AD33</f>
        <v>54.3</v>
      </c>
      <c r="AF33" s="70">
        <f>SUM(AD33,Z33,V33,R33,N33,J33)</f>
        <v>80.7</v>
      </c>
    </row>
    <row r="34" spans="1:32" s="59" customFormat="1" ht="15.75" x14ac:dyDescent="0.25">
      <c r="A34" s="60" t="s">
        <v>131</v>
      </c>
      <c r="B34" s="232">
        <v>2</v>
      </c>
      <c r="C34" s="61" t="s">
        <v>120</v>
      </c>
      <c r="D34" s="62" t="s">
        <v>105</v>
      </c>
      <c r="E34" s="63">
        <v>2011</v>
      </c>
      <c r="F34" s="64" t="s">
        <v>107</v>
      </c>
      <c r="G34" s="75">
        <v>6</v>
      </c>
      <c r="H34" s="76"/>
      <c r="I34" s="77">
        <v>1.55</v>
      </c>
      <c r="J34" s="68">
        <f>IF(H34&gt;0,H34+10-I34,G34+10-I34)</f>
        <v>14.45</v>
      </c>
      <c r="K34" s="240"/>
      <c r="L34" s="214"/>
      <c r="M34" s="213"/>
      <c r="N34" s="206"/>
      <c r="O34" s="211"/>
      <c r="P34" s="214"/>
      <c r="Q34" s="213"/>
      <c r="R34" s="206"/>
      <c r="S34" s="65">
        <v>6</v>
      </c>
      <c r="T34" s="69"/>
      <c r="U34" s="67">
        <v>1.8</v>
      </c>
      <c r="V34" s="68">
        <f>IF(T34&gt;0,T34+10-U34,S34+10-U34)</f>
        <v>14.2</v>
      </c>
      <c r="W34" s="65">
        <v>6</v>
      </c>
      <c r="X34" s="66"/>
      <c r="Y34" s="67">
        <v>3.05</v>
      </c>
      <c r="Z34" s="68">
        <f>IF(X34&gt;0,X34+10-Y34,W34+10-Y34)</f>
        <v>12.95</v>
      </c>
      <c r="AA34" s="65">
        <v>5</v>
      </c>
      <c r="AB34" s="66"/>
      <c r="AC34" s="67">
        <v>0.7</v>
      </c>
      <c r="AD34" s="68">
        <f>IF(AB34&gt;0,AB34+10-AC34,AA34+10-AC34)</f>
        <v>14.3</v>
      </c>
      <c r="AE34" s="225">
        <f>J34+V34+Z34+AD34</f>
        <v>55.9</v>
      </c>
      <c r="AF34" s="70">
        <f>SUM(AD34,Z34,V34,R34,N34,J34)</f>
        <v>55.9</v>
      </c>
    </row>
    <row r="35" spans="1:32" s="59" customFormat="1" ht="15.75" x14ac:dyDescent="0.25">
      <c r="A35" s="60" t="s">
        <v>131</v>
      </c>
      <c r="B35" s="232">
        <v>4</v>
      </c>
      <c r="C35" s="61" t="s">
        <v>121</v>
      </c>
      <c r="D35" s="62" t="s">
        <v>106</v>
      </c>
      <c r="E35" s="63">
        <v>2012</v>
      </c>
      <c r="F35" s="64" t="s">
        <v>107</v>
      </c>
      <c r="G35" s="75">
        <v>6</v>
      </c>
      <c r="H35" s="76"/>
      <c r="I35" s="77">
        <v>2.7</v>
      </c>
      <c r="J35" s="68">
        <f>IF(H35&gt;0,H35+10-I35,G35+10-I35)</f>
        <v>13.3</v>
      </c>
      <c r="K35" s="240"/>
      <c r="L35" s="214"/>
      <c r="M35" s="213"/>
      <c r="N35" s="206"/>
      <c r="O35" s="211"/>
      <c r="P35" s="214"/>
      <c r="Q35" s="213"/>
      <c r="R35" s="206"/>
      <c r="S35" s="65">
        <v>6</v>
      </c>
      <c r="T35" s="69"/>
      <c r="U35" s="67">
        <v>2.15</v>
      </c>
      <c r="V35" s="68">
        <f>IF(T35&gt;0,T35+10-U35,S35+10-U35)</f>
        <v>13.85</v>
      </c>
      <c r="W35" s="65">
        <v>6</v>
      </c>
      <c r="X35" s="66"/>
      <c r="Y35" s="67">
        <v>3.05</v>
      </c>
      <c r="Z35" s="68">
        <f>IF(X35&gt;0,X35+10-Y35,W35+10-Y35)</f>
        <v>12.95</v>
      </c>
      <c r="AA35" s="65">
        <v>6</v>
      </c>
      <c r="AB35" s="66"/>
      <c r="AC35" s="67">
        <v>1.2</v>
      </c>
      <c r="AD35" s="68">
        <f>IF(AB35&gt;0,AB35+10-AC35,AA35+10-AC35)</f>
        <v>14.8</v>
      </c>
      <c r="AE35" s="225">
        <f>J35+V35+Z35+AD35</f>
        <v>54.9</v>
      </c>
      <c r="AF35" s="70">
        <f>SUM(AD35,Z35,V35,R35,N35,J35)</f>
        <v>54.9</v>
      </c>
    </row>
    <row r="36" spans="1:32" s="59" customFormat="1" ht="15.75" x14ac:dyDescent="0.25">
      <c r="A36" s="236"/>
      <c r="B36" s="238"/>
      <c r="C36" s="71" t="s">
        <v>119</v>
      </c>
      <c r="D36" s="72" t="s">
        <v>102</v>
      </c>
      <c r="E36" s="73">
        <v>2011</v>
      </c>
      <c r="F36" s="74" t="s">
        <v>107</v>
      </c>
      <c r="G36" s="75"/>
      <c r="H36" s="76"/>
      <c r="I36" s="77"/>
      <c r="J36" s="68"/>
      <c r="K36" s="239"/>
      <c r="L36" s="76"/>
      <c r="M36" s="77"/>
      <c r="N36" s="221"/>
      <c r="O36" s="75"/>
      <c r="P36" s="76"/>
      <c r="Q36" s="77"/>
      <c r="R36" s="221"/>
      <c r="S36" s="65"/>
      <c r="T36" s="69"/>
      <c r="U36" s="67"/>
      <c r="V36" s="68"/>
      <c r="W36" s="65"/>
      <c r="X36" s="66"/>
      <c r="Y36" s="67"/>
      <c r="Z36" s="68"/>
      <c r="AA36" s="65"/>
      <c r="AB36" s="66"/>
      <c r="AC36" s="67"/>
      <c r="AD36" s="68"/>
      <c r="AE36" s="225"/>
      <c r="AF36" s="70"/>
    </row>
    <row r="37" spans="1:32" s="59" customFormat="1" ht="15.75" x14ac:dyDescent="0.25">
      <c r="A37" s="60"/>
      <c r="B37" s="232"/>
      <c r="C37" s="61" t="s">
        <v>103</v>
      </c>
      <c r="D37" s="62" t="s">
        <v>104</v>
      </c>
      <c r="E37" s="63">
        <v>2012</v>
      </c>
      <c r="F37" s="64" t="s">
        <v>81</v>
      </c>
      <c r="G37" s="75"/>
      <c r="H37" s="76"/>
      <c r="I37" s="77"/>
      <c r="J37" s="68"/>
      <c r="K37" s="65"/>
      <c r="L37" s="66"/>
      <c r="M37" s="67"/>
      <c r="N37" s="68"/>
      <c r="O37" s="65"/>
      <c r="P37" s="66"/>
      <c r="Q37" s="67"/>
      <c r="R37" s="68"/>
      <c r="S37" s="65"/>
      <c r="T37" s="69"/>
      <c r="U37" s="67"/>
      <c r="V37" s="68"/>
      <c r="W37" s="65"/>
      <c r="X37" s="66"/>
      <c r="Y37" s="67"/>
      <c r="Z37" s="68"/>
      <c r="AA37" s="65"/>
      <c r="AB37" s="66"/>
      <c r="AC37" s="67"/>
      <c r="AD37" s="68"/>
      <c r="AE37" s="225"/>
      <c r="AF37" s="70"/>
    </row>
    <row r="38" spans="1:32" s="59" customFormat="1" ht="16.5" thickBot="1" x14ac:dyDescent="0.3">
      <c r="A38" s="78"/>
      <c r="B38" s="233"/>
      <c r="C38" s="92" t="s">
        <v>61</v>
      </c>
      <c r="D38" s="93" t="s">
        <v>62</v>
      </c>
      <c r="E38" s="94">
        <v>2012</v>
      </c>
      <c r="F38" s="95" t="s">
        <v>82</v>
      </c>
      <c r="G38" s="96"/>
      <c r="H38" s="97"/>
      <c r="I38" s="98"/>
      <c r="J38" s="86"/>
      <c r="K38" s="83"/>
      <c r="L38" s="84"/>
      <c r="M38" s="85"/>
      <c r="N38" s="86"/>
      <c r="O38" s="83"/>
      <c r="P38" s="84"/>
      <c r="Q38" s="85"/>
      <c r="R38" s="86"/>
      <c r="S38" s="83"/>
      <c r="T38" s="87"/>
      <c r="U38" s="85"/>
      <c r="V38" s="86"/>
      <c r="W38" s="83"/>
      <c r="X38" s="84"/>
      <c r="Y38" s="85"/>
      <c r="Z38" s="86"/>
      <c r="AA38" s="83"/>
      <c r="AB38" s="84"/>
      <c r="AC38" s="85"/>
      <c r="AD38" s="86"/>
      <c r="AE38" s="226"/>
      <c r="AF38" s="88"/>
    </row>
    <row r="39" spans="1:32" ht="13.5" thickBot="1" x14ac:dyDescent="0.25"/>
    <row r="40" spans="1:32" s="59" customFormat="1" ht="19.5" thickBot="1" x14ac:dyDescent="0.35">
      <c r="A40" s="229" t="s">
        <v>84</v>
      </c>
      <c r="B40" s="230"/>
      <c r="C40" s="41"/>
      <c r="D40" s="41"/>
      <c r="E40" s="41"/>
      <c r="F40" s="41"/>
      <c r="G40" s="41"/>
      <c r="H40" s="41"/>
      <c r="I40" s="41"/>
      <c r="J40" s="41"/>
      <c r="K40" s="42" t="s">
        <v>21</v>
      </c>
      <c r="L40" s="43"/>
      <c r="M40" s="44"/>
      <c r="N40" s="45"/>
      <c r="O40" s="44" t="s">
        <v>22</v>
      </c>
      <c r="P40" s="43"/>
      <c r="Q40" s="44"/>
      <c r="R40" s="45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7"/>
    </row>
    <row r="41" spans="1:32" s="59" customFormat="1" ht="15.75" x14ac:dyDescent="0.25">
      <c r="A41" s="48">
        <v>1</v>
      </c>
      <c r="B41" s="231">
        <v>1</v>
      </c>
      <c r="C41" s="49" t="s">
        <v>56</v>
      </c>
      <c r="D41" s="50" t="s">
        <v>57</v>
      </c>
      <c r="E41" s="51">
        <v>2006</v>
      </c>
      <c r="F41" s="52" t="s">
        <v>81</v>
      </c>
      <c r="G41" s="75">
        <v>8</v>
      </c>
      <c r="H41" s="76"/>
      <c r="I41" s="77">
        <v>2.4</v>
      </c>
      <c r="J41" s="68">
        <f t="shared" ref="J41:J47" si="8">IF(H41&gt;0,H41+10-I41,G41+10-I41)</f>
        <v>15.6</v>
      </c>
      <c r="K41" s="65">
        <v>8</v>
      </c>
      <c r="L41" s="66"/>
      <c r="M41" s="67">
        <v>2.2999999999999998</v>
      </c>
      <c r="N41" s="68">
        <f t="shared" ref="N41:N47" si="9">IF(L41&gt;0,L41+10-M41,K41+10-M41)</f>
        <v>15.7</v>
      </c>
      <c r="O41" s="65">
        <v>8</v>
      </c>
      <c r="P41" s="66"/>
      <c r="Q41" s="67">
        <v>0.9</v>
      </c>
      <c r="R41" s="68">
        <f t="shared" ref="R41:R47" si="10">IF(P41&gt;0,P41+10-Q41,O41+10-Q41)</f>
        <v>17.100000000000001</v>
      </c>
      <c r="S41" s="65">
        <v>7</v>
      </c>
      <c r="T41" s="69"/>
      <c r="U41" s="67">
        <v>1.1000000000000001</v>
      </c>
      <c r="V41" s="68">
        <f t="shared" ref="V41:V47" si="11">IF(T41&gt;0,T41+10-U41,S41+10-U41)</f>
        <v>15.9</v>
      </c>
      <c r="W41" s="65">
        <v>8</v>
      </c>
      <c r="X41" s="66"/>
      <c r="Y41" s="67">
        <v>1</v>
      </c>
      <c r="Z41" s="68">
        <f t="shared" ref="Z41:Z47" si="12">IF(X41&gt;0,X41+10-Y41,W41+10-Y41)</f>
        <v>17</v>
      </c>
      <c r="AA41" s="65">
        <v>7</v>
      </c>
      <c r="AB41" s="66"/>
      <c r="AC41" s="67">
        <v>1.1499999999999999</v>
      </c>
      <c r="AD41" s="68">
        <f t="shared" ref="AD41:AD47" si="13">IF(AB41&gt;0,AB41+10-AC41,AA41+10-AC41)</f>
        <v>15.85</v>
      </c>
      <c r="AE41" s="225">
        <f t="shared" ref="AE41:AE47" si="14">J41+V41+Z41+AD41</f>
        <v>64.349999999999994</v>
      </c>
      <c r="AF41" s="70">
        <f t="shared" ref="AF41:AF47" si="15">SUM(AD41,Z41,V41,R41,N41,J41)</f>
        <v>97.15</v>
      </c>
    </row>
    <row r="42" spans="1:32" s="59" customFormat="1" ht="15.75" x14ac:dyDescent="0.25">
      <c r="A42" s="60">
        <v>2</v>
      </c>
      <c r="B42" s="232">
        <v>2</v>
      </c>
      <c r="C42" s="61" t="s">
        <v>93</v>
      </c>
      <c r="D42" s="62" t="s">
        <v>94</v>
      </c>
      <c r="E42" s="63">
        <v>2010</v>
      </c>
      <c r="F42" s="64" t="s">
        <v>81</v>
      </c>
      <c r="G42" s="75">
        <v>7</v>
      </c>
      <c r="H42" s="76"/>
      <c r="I42" s="77">
        <v>2.25</v>
      </c>
      <c r="J42" s="68">
        <f t="shared" si="8"/>
        <v>14.75</v>
      </c>
      <c r="K42" s="65">
        <v>8</v>
      </c>
      <c r="L42" s="66"/>
      <c r="M42" s="67">
        <v>3.05</v>
      </c>
      <c r="N42" s="68">
        <f t="shared" si="9"/>
        <v>14.95</v>
      </c>
      <c r="O42" s="65">
        <v>8</v>
      </c>
      <c r="P42" s="66"/>
      <c r="Q42" s="67">
        <v>1.1499999999999999</v>
      </c>
      <c r="R42" s="68">
        <f t="shared" si="10"/>
        <v>16.850000000000001</v>
      </c>
      <c r="S42" s="65">
        <v>7</v>
      </c>
      <c r="T42" s="69"/>
      <c r="U42" s="67">
        <v>1.45</v>
      </c>
      <c r="V42" s="68">
        <f t="shared" si="11"/>
        <v>15.55</v>
      </c>
      <c r="W42" s="65">
        <v>8</v>
      </c>
      <c r="X42" s="66"/>
      <c r="Y42" s="67">
        <v>1.7</v>
      </c>
      <c r="Z42" s="68">
        <f t="shared" si="12"/>
        <v>16.3</v>
      </c>
      <c r="AA42" s="65">
        <v>7</v>
      </c>
      <c r="AB42" s="66"/>
      <c r="AC42" s="67">
        <v>1</v>
      </c>
      <c r="AD42" s="68">
        <f t="shared" si="13"/>
        <v>16</v>
      </c>
      <c r="AE42" s="225">
        <f t="shared" si="14"/>
        <v>62.6</v>
      </c>
      <c r="AF42" s="70">
        <f t="shared" si="15"/>
        <v>94.4</v>
      </c>
    </row>
    <row r="43" spans="1:32" s="59" customFormat="1" ht="15.75" x14ac:dyDescent="0.25">
      <c r="A43" s="60">
        <v>3</v>
      </c>
      <c r="B43" s="232">
        <v>3</v>
      </c>
      <c r="C43" s="61" t="s">
        <v>58</v>
      </c>
      <c r="D43" s="62" t="s">
        <v>32</v>
      </c>
      <c r="E43" s="63">
        <v>2007</v>
      </c>
      <c r="F43" s="64" t="s">
        <v>81</v>
      </c>
      <c r="G43" s="75">
        <v>7</v>
      </c>
      <c r="H43" s="76"/>
      <c r="I43" s="77">
        <v>3.2</v>
      </c>
      <c r="J43" s="68">
        <f t="shared" si="8"/>
        <v>13.8</v>
      </c>
      <c r="K43" s="65">
        <v>8</v>
      </c>
      <c r="L43" s="66"/>
      <c r="M43" s="67">
        <v>3.35</v>
      </c>
      <c r="N43" s="68">
        <f t="shared" si="9"/>
        <v>14.65</v>
      </c>
      <c r="O43" s="65">
        <v>6</v>
      </c>
      <c r="P43" s="66"/>
      <c r="Q43" s="67">
        <v>0.4</v>
      </c>
      <c r="R43" s="68">
        <f t="shared" si="10"/>
        <v>15.6</v>
      </c>
      <c r="S43" s="65">
        <v>7</v>
      </c>
      <c r="T43" s="69"/>
      <c r="U43" s="67">
        <v>1.5</v>
      </c>
      <c r="V43" s="68">
        <f t="shared" si="11"/>
        <v>15.5</v>
      </c>
      <c r="W43" s="65">
        <v>8</v>
      </c>
      <c r="X43" s="66"/>
      <c r="Y43" s="67">
        <v>1.95</v>
      </c>
      <c r="Z43" s="68">
        <f t="shared" si="12"/>
        <v>16.05</v>
      </c>
      <c r="AA43" s="65">
        <v>7</v>
      </c>
      <c r="AB43" s="66"/>
      <c r="AC43" s="67">
        <v>2.4</v>
      </c>
      <c r="AD43" s="68">
        <f t="shared" si="13"/>
        <v>14.6</v>
      </c>
      <c r="AE43" s="225">
        <f t="shared" si="14"/>
        <v>59.95</v>
      </c>
      <c r="AF43" s="70">
        <f t="shared" si="15"/>
        <v>90.2</v>
      </c>
    </row>
    <row r="44" spans="1:32" s="59" customFormat="1" ht="15.75" x14ac:dyDescent="0.25">
      <c r="A44" s="60">
        <v>4</v>
      </c>
      <c r="B44" s="232">
        <v>4</v>
      </c>
      <c r="C44" s="71" t="s">
        <v>28</v>
      </c>
      <c r="D44" s="72" t="s">
        <v>29</v>
      </c>
      <c r="E44" s="73">
        <v>2007</v>
      </c>
      <c r="F44" s="74" t="s">
        <v>81</v>
      </c>
      <c r="G44" s="75">
        <v>7</v>
      </c>
      <c r="H44" s="76"/>
      <c r="I44" s="77">
        <v>2.15</v>
      </c>
      <c r="J44" s="68">
        <f t="shared" si="8"/>
        <v>14.85</v>
      </c>
      <c r="K44" s="65">
        <v>7</v>
      </c>
      <c r="L44" s="66"/>
      <c r="M44" s="67">
        <v>3.95</v>
      </c>
      <c r="N44" s="68">
        <f t="shared" si="9"/>
        <v>13.05</v>
      </c>
      <c r="O44" s="65">
        <v>6</v>
      </c>
      <c r="P44" s="66"/>
      <c r="Q44" s="67">
        <v>1.4</v>
      </c>
      <c r="R44" s="68">
        <f t="shared" si="10"/>
        <v>14.6</v>
      </c>
      <c r="S44" s="65">
        <v>6</v>
      </c>
      <c r="T44" s="69"/>
      <c r="U44" s="67">
        <v>2.2999999999999998</v>
      </c>
      <c r="V44" s="68">
        <f t="shared" si="11"/>
        <v>13.7</v>
      </c>
      <c r="W44" s="65">
        <v>7</v>
      </c>
      <c r="X44" s="66"/>
      <c r="Y44" s="67">
        <v>4</v>
      </c>
      <c r="Z44" s="68">
        <f t="shared" si="12"/>
        <v>13</v>
      </c>
      <c r="AA44" s="65">
        <v>5</v>
      </c>
      <c r="AB44" s="66"/>
      <c r="AC44" s="67">
        <v>1.1000000000000001</v>
      </c>
      <c r="AD44" s="68">
        <f t="shared" si="13"/>
        <v>13.9</v>
      </c>
      <c r="AE44" s="225">
        <f t="shared" si="14"/>
        <v>55.45</v>
      </c>
      <c r="AF44" s="70">
        <f t="shared" si="15"/>
        <v>83.1</v>
      </c>
    </row>
    <row r="45" spans="1:32" s="59" customFormat="1" ht="15.75" x14ac:dyDescent="0.25">
      <c r="A45" s="60">
        <v>5</v>
      </c>
      <c r="B45" s="232">
        <v>6</v>
      </c>
      <c r="C45" s="61" t="s">
        <v>25</v>
      </c>
      <c r="D45" s="62" t="s">
        <v>24</v>
      </c>
      <c r="E45" s="63">
        <v>2009</v>
      </c>
      <c r="F45" s="64" t="s">
        <v>82</v>
      </c>
      <c r="G45" s="75">
        <v>6</v>
      </c>
      <c r="H45" s="76"/>
      <c r="I45" s="77">
        <v>2.4</v>
      </c>
      <c r="J45" s="68">
        <f t="shared" si="8"/>
        <v>13.6</v>
      </c>
      <c r="K45" s="65">
        <v>6</v>
      </c>
      <c r="L45" s="66"/>
      <c r="M45" s="67">
        <v>4.4000000000000004</v>
      </c>
      <c r="N45" s="68">
        <f t="shared" si="9"/>
        <v>11.6</v>
      </c>
      <c r="O45" s="65">
        <v>6</v>
      </c>
      <c r="P45" s="66"/>
      <c r="Q45" s="67">
        <v>1.4</v>
      </c>
      <c r="R45" s="68">
        <f t="shared" si="10"/>
        <v>14.6</v>
      </c>
      <c r="S45" s="65">
        <v>6</v>
      </c>
      <c r="T45" s="69"/>
      <c r="U45" s="67">
        <v>1.8</v>
      </c>
      <c r="V45" s="68">
        <f t="shared" si="11"/>
        <v>14.2</v>
      </c>
      <c r="W45" s="65">
        <v>5</v>
      </c>
      <c r="X45" s="66"/>
      <c r="Y45" s="67">
        <v>2.5</v>
      </c>
      <c r="Z45" s="68">
        <f t="shared" si="12"/>
        <v>12.5</v>
      </c>
      <c r="AA45" s="65">
        <v>5</v>
      </c>
      <c r="AB45" s="66"/>
      <c r="AC45" s="67">
        <v>0.6</v>
      </c>
      <c r="AD45" s="68">
        <f t="shared" si="13"/>
        <v>14.4</v>
      </c>
      <c r="AE45" s="225">
        <f t="shared" si="14"/>
        <v>54.7</v>
      </c>
      <c r="AF45" s="70">
        <f t="shared" si="15"/>
        <v>80.900000000000006</v>
      </c>
    </row>
    <row r="46" spans="1:32" s="59" customFormat="1" ht="15.75" x14ac:dyDescent="0.25">
      <c r="A46" s="60">
        <v>6</v>
      </c>
      <c r="B46" s="232">
        <v>5</v>
      </c>
      <c r="C46" s="71" t="s">
        <v>95</v>
      </c>
      <c r="D46" s="72" t="s">
        <v>96</v>
      </c>
      <c r="E46" s="73">
        <v>2009</v>
      </c>
      <c r="F46" s="74" t="s">
        <v>82</v>
      </c>
      <c r="G46" s="75">
        <v>5</v>
      </c>
      <c r="H46" s="76"/>
      <c r="I46" s="77">
        <v>1.5</v>
      </c>
      <c r="J46" s="68">
        <f t="shared" si="8"/>
        <v>13.5</v>
      </c>
      <c r="K46" s="65">
        <v>6</v>
      </c>
      <c r="L46" s="66"/>
      <c r="M46" s="67">
        <v>3.85</v>
      </c>
      <c r="N46" s="68">
        <f t="shared" si="9"/>
        <v>12.15</v>
      </c>
      <c r="O46" s="65">
        <v>5</v>
      </c>
      <c r="P46" s="66"/>
      <c r="Q46" s="67">
        <v>1.8</v>
      </c>
      <c r="R46" s="68">
        <f t="shared" si="10"/>
        <v>13.2</v>
      </c>
      <c r="S46" s="65">
        <v>6</v>
      </c>
      <c r="T46" s="69"/>
      <c r="U46" s="67">
        <v>1.8</v>
      </c>
      <c r="V46" s="68">
        <f t="shared" si="11"/>
        <v>14.2</v>
      </c>
      <c r="W46" s="65">
        <v>6</v>
      </c>
      <c r="X46" s="66"/>
      <c r="Y46" s="67">
        <v>3.1</v>
      </c>
      <c r="Z46" s="68">
        <f t="shared" si="12"/>
        <v>12.9</v>
      </c>
      <c r="AA46" s="65">
        <v>6</v>
      </c>
      <c r="AB46" s="66"/>
      <c r="AC46" s="67">
        <v>1.7</v>
      </c>
      <c r="AD46" s="68">
        <f t="shared" si="13"/>
        <v>14.3</v>
      </c>
      <c r="AE46" s="225">
        <f t="shared" si="14"/>
        <v>54.9</v>
      </c>
      <c r="AF46" s="70">
        <f t="shared" si="15"/>
        <v>80.25</v>
      </c>
    </row>
    <row r="47" spans="1:32" s="59" customFormat="1" ht="15.75" x14ac:dyDescent="0.25">
      <c r="A47" s="60">
        <v>7</v>
      </c>
      <c r="B47" s="232">
        <v>7</v>
      </c>
      <c r="C47" s="61" t="s">
        <v>97</v>
      </c>
      <c r="D47" s="62" t="s">
        <v>98</v>
      </c>
      <c r="E47" s="63">
        <v>2010</v>
      </c>
      <c r="F47" s="64" t="s">
        <v>82</v>
      </c>
      <c r="G47" s="75">
        <v>5</v>
      </c>
      <c r="H47" s="76"/>
      <c r="I47" s="77">
        <v>2.2000000000000002</v>
      </c>
      <c r="J47" s="68">
        <f t="shared" si="8"/>
        <v>12.8</v>
      </c>
      <c r="K47" s="65">
        <v>5</v>
      </c>
      <c r="L47" s="66"/>
      <c r="M47" s="67">
        <v>3.4</v>
      </c>
      <c r="N47" s="68">
        <f t="shared" si="9"/>
        <v>11.6</v>
      </c>
      <c r="O47" s="65">
        <v>4</v>
      </c>
      <c r="P47" s="66"/>
      <c r="Q47" s="67">
        <v>2.2000000000000002</v>
      </c>
      <c r="R47" s="68">
        <f t="shared" si="10"/>
        <v>11.8</v>
      </c>
      <c r="S47" s="65">
        <v>5</v>
      </c>
      <c r="T47" s="69"/>
      <c r="U47" s="67">
        <v>1.2</v>
      </c>
      <c r="V47" s="68">
        <f t="shared" si="11"/>
        <v>13.8</v>
      </c>
      <c r="W47" s="65">
        <v>4</v>
      </c>
      <c r="X47" s="66"/>
      <c r="Y47" s="67">
        <v>3.35</v>
      </c>
      <c r="Z47" s="68">
        <f t="shared" si="12"/>
        <v>10.65</v>
      </c>
      <c r="AA47" s="65">
        <v>3</v>
      </c>
      <c r="AB47" s="66"/>
      <c r="AC47" s="67">
        <v>1.1000000000000001</v>
      </c>
      <c r="AD47" s="68">
        <f t="shared" si="13"/>
        <v>11.9</v>
      </c>
      <c r="AE47" s="225">
        <f t="shared" si="14"/>
        <v>49.15</v>
      </c>
      <c r="AF47" s="70">
        <f t="shared" si="15"/>
        <v>72.55</v>
      </c>
    </row>
    <row r="48" spans="1:32" s="59" customFormat="1" ht="16.5" thickBot="1" x14ac:dyDescent="0.3">
      <c r="A48" s="78"/>
      <c r="B48" s="233"/>
      <c r="C48" s="79" t="s">
        <v>91</v>
      </c>
      <c r="D48" s="80" t="s">
        <v>92</v>
      </c>
      <c r="E48" s="81">
        <v>2006</v>
      </c>
      <c r="F48" s="82" t="s">
        <v>81</v>
      </c>
      <c r="G48" s="96"/>
      <c r="H48" s="97"/>
      <c r="I48" s="98"/>
      <c r="J48" s="86"/>
      <c r="K48" s="83"/>
      <c r="L48" s="84"/>
      <c r="M48" s="85"/>
      <c r="N48" s="86"/>
      <c r="O48" s="83"/>
      <c r="P48" s="84"/>
      <c r="Q48" s="85"/>
      <c r="R48" s="86"/>
      <c r="S48" s="83"/>
      <c r="T48" s="87"/>
      <c r="U48" s="85"/>
      <c r="V48" s="86"/>
      <c r="W48" s="83"/>
      <c r="X48" s="84"/>
      <c r="Y48" s="85"/>
      <c r="Z48" s="86"/>
      <c r="AA48" s="83"/>
      <c r="AB48" s="84"/>
      <c r="AC48" s="85"/>
      <c r="AD48" s="86"/>
      <c r="AE48" s="226"/>
      <c r="AF48" s="88"/>
    </row>
    <row r="49" spans="1:14" ht="13.5" thickBot="1" x14ac:dyDescent="0.25"/>
    <row r="50" spans="1:14" ht="15.75" thickBot="1" x14ac:dyDescent="0.25">
      <c r="A50" s="254" t="s">
        <v>132</v>
      </c>
      <c r="B50" s="255" t="s">
        <v>133</v>
      </c>
      <c r="C50" s="256"/>
      <c r="F50" s="251" t="s">
        <v>107</v>
      </c>
      <c r="G50" s="242" t="s">
        <v>134</v>
      </c>
      <c r="H50" s="243"/>
      <c r="I50" s="244"/>
      <c r="J50" s="245"/>
      <c r="K50" s="39"/>
      <c r="L50" s="35"/>
      <c r="M50" s="241"/>
      <c r="N50" s="39"/>
    </row>
    <row r="51" spans="1:14" ht="15" x14ac:dyDescent="0.2">
      <c r="F51" s="252" t="s">
        <v>81</v>
      </c>
      <c r="G51" s="59" t="s">
        <v>23</v>
      </c>
      <c r="H51" s="35"/>
      <c r="I51" s="241"/>
      <c r="J51" s="246"/>
      <c r="K51" s="39"/>
      <c r="L51" s="35"/>
      <c r="M51" s="241"/>
      <c r="N51" s="39"/>
    </row>
    <row r="52" spans="1:14" ht="15" x14ac:dyDescent="0.2">
      <c r="F52" s="252" t="s">
        <v>82</v>
      </c>
      <c r="G52" s="59" t="s">
        <v>135</v>
      </c>
      <c r="H52" s="35"/>
      <c r="I52" s="241"/>
      <c r="J52" s="246"/>
      <c r="K52" s="39"/>
      <c r="L52" s="35"/>
      <c r="M52" s="241"/>
      <c r="N52" s="39"/>
    </row>
    <row r="53" spans="1:14" ht="15" x14ac:dyDescent="0.2">
      <c r="F53" s="253" t="s">
        <v>83</v>
      </c>
      <c r="G53" s="247" t="s">
        <v>136</v>
      </c>
      <c r="H53" s="248"/>
      <c r="I53" s="249"/>
      <c r="J53" s="250"/>
      <c r="K53" s="39"/>
      <c r="L53" s="35"/>
      <c r="M53" s="241"/>
      <c r="N53" s="39"/>
    </row>
  </sheetData>
  <sortState xmlns:xlrd2="http://schemas.microsoft.com/office/spreadsheetml/2017/richdata2" ref="C12:AF14">
    <sortCondition descending="1" ref="AF12:AF14"/>
  </sortState>
  <mergeCells count="35">
    <mergeCell ref="AE3:AF3"/>
    <mergeCell ref="A3:B3"/>
    <mergeCell ref="A4:A5"/>
    <mergeCell ref="B4:B5"/>
    <mergeCell ref="G4:G5"/>
    <mergeCell ref="H4:H5"/>
    <mergeCell ref="I4:I5"/>
    <mergeCell ref="J4:J5"/>
    <mergeCell ref="K4:K5"/>
    <mergeCell ref="L4:L5"/>
    <mergeCell ref="O4:O5"/>
    <mergeCell ref="M4:M5"/>
    <mergeCell ref="N4:N5"/>
    <mergeCell ref="P4:P5"/>
    <mergeCell ref="Q4:Q5"/>
    <mergeCell ref="R4:R5"/>
    <mergeCell ref="V2:AB2"/>
    <mergeCell ref="G3:J3"/>
    <mergeCell ref="K3:N3"/>
    <mergeCell ref="O3:R3"/>
    <mergeCell ref="S3:V3"/>
    <mergeCell ref="W3:Z3"/>
    <mergeCell ref="AA3:AD3"/>
    <mergeCell ref="U4:U5"/>
    <mergeCell ref="AB4:AB5"/>
    <mergeCell ref="S4:S5"/>
    <mergeCell ref="T4:T5"/>
    <mergeCell ref="AC4:AC5"/>
    <mergeCell ref="AD4:AD5"/>
    <mergeCell ref="V4:V5"/>
    <mergeCell ref="W4:W5"/>
    <mergeCell ref="X4:X5"/>
    <mergeCell ref="Y4:Y5"/>
    <mergeCell ref="Z4:Z5"/>
    <mergeCell ref="AA4:AA5"/>
  </mergeCells>
  <phoneticPr fontId="23" type="noConversion"/>
  <pageMargins left="0.19685039370078741" right="0.19685039370078741" top="0.19685039370078741" bottom="0" header="0.51181102362204722" footer="0.51181102362204722"/>
  <pageSetup paperSize="9" scale="61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6"/>
  <sheetViews>
    <sheetView topLeftCell="A22" workbookViewId="0">
      <selection activeCell="A42" sqref="A42:IV42"/>
    </sheetView>
  </sheetViews>
  <sheetFormatPr baseColWidth="10" defaultColWidth="11.5703125" defaultRowHeight="12.75" outlineLevelCol="1" x14ac:dyDescent="0.2"/>
  <cols>
    <col min="1" max="1" width="4.42578125" style="39" customWidth="1"/>
    <col min="2" max="2" width="18.7109375" style="37" customWidth="1"/>
    <col min="3" max="3" width="12.85546875" style="37" customWidth="1"/>
    <col min="4" max="4" width="6.7109375" style="89" customWidth="1"/>
    <col min="5" max="5" width="24" style="37" customWidth="1"/>
    <col min="6" max="6" width="5.7109375" style="37" customWidth="1"/>
    <col min="7" max="7" width="5.7109375" style="36" customWidth="1"/>
    <col min="8" max="8" width="7.7109375" style="38" customWidth="1"/>
    <col min="9" max="9" width="8" style="37" customWidth="1"/>
    <col min="10" max="10" width="5.7109375" style="37" customWidth="1"/>
    <col min="11" max="11" width="5.7109375" style="36" customWidth="1" outlineLevel="1"/>
    <col min="12" max="12" width="7.7109375" style="38" customWidth="1"/>
    <col min="13" max="13" width="8" style="37" customWidth="1"/>
    <col min="14" max="14" width="5.7109375" style="37" customWidth="1"/>
    <col min="15" max="15" width="5.7109375" style="36" customWidth="1"/>
    <col min="16" max="16" width="7.7109375" style="38" customWidth="1"/>
    <col min="17" max="17" width="8" style="37" customWidth="1"/>
    <col min="18" max="18" width="5.7109375" style="37" customWidth="1"/>
    <col min="19" max="19" width="5.7109375" style="36" customWidth="1" outlineLevel="1"/>
    <col min="20" max="20" width="6.140625" style="36" customWidth="1"/>
    <col min="21" max="21" width="8" style="37" customWidth="1" collapsed="1"/>
    <col min="22" max="22" width="5.7109375" style="37" customWidth="1"/>
    <col min="23" max="23" width="5.7109375" style="36" customWidth="1"/>
    <col min="24" max="24" width="7.7109375" style="38" customWidth="1"/>
    <col min="25" max="25" width="8" style="37" customWidth="1"/>
    <col min="26" max="26" width="5.7109375" style="37" customWidth="1"/>
    <col min="27" max="27" width="5.7109375" style="36" customWidth="1" outlineLevel="1"/>
    <col min="28" max="28" width="7.7109375" style="38" customWidth="1"/>
    <col min="29" max="29" width="8" style="37" customWidth="1"/>
    <col min="30" max="30" width="10.7109375" style="37" customWidth="1"/>
    <col min="31" max="31" width="33.140625" style="39" customWidth="1"/>
    <col min="32" max="16384" width="11.5703125" style="39"/>
  </cols>
  <sheetData>
    <row r="1" spans="1:32" s="7" customFormat="1" ht="33" customHeight="1" x14ac:dyDescent="0.6">
      <c r="A1" s="1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4"/>
      <c r="Q1" s="2"/>
      <c r="R1" s="2"/>
      <c r="S1" s="3"/>
      <c r="T1" s="3"/>
      <c r="U1" s="2"/>
      <c r="V1" s="2"/>
      <c r="W1" s="3"/>
      <c r="X1" s="4"/>
      <c r="Y1" s="5"/>
      <c r="Z1" s="6"/>
      <c r="AA1" s="5"/>
      <c r="AB1" s="5"/>
      <c r="AC1" s="5"/>
      <c r="AD1" s="5"/>
    </row>
    <row r="2" spans="1:32" s="14" customFormat="1" ht="51" customHeight="1" thickBot="1" x14ac:dyDescent="0.45">
      <c r="A2" s="8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/>
      <c r="P2" s="11"/>
      <c r="Q2" s="12"/>
      <c r="R2" s="9"/>
      <c r="S2" s="12"/>
      <c r="T2" s="10"/>
      <c r="U2" s="257">
        <v>44696</v>
      </c>
      <c r="V2" s="258"/>
      <c r="W2" s="258"/>
      <c r="X2" s="258"/>
      <c r="Y2" s="258"/>
      <c r="Z2" s="258"/>
      <c r="AA2" s="258"/>
      <c r="AB2" s="13"/>
      <c r="AC2" s="13"/>
      <c r="AD2" s="9"/>
    </row>
    <row r="3" spans="1:32" s="21" customFormat="1" ht="16.5" customHeight="1" x14ac:dyDescent="0.2">
      <c r="A3" s="15" t="s">
        <v>0</v>
      </c>
      <c r="B3" s="16" t="s">
        <v>1</v>
      </c>
      <c r="C3" s="17" t="s">
        <v>2</v>
      </c>
      <c r="D3" s="18" t="s">
        <v>15</v>
      </c>
      <c r="E3" s="19" t="s">
        <v>10</v>
      </c>
      <c r="F3" s="270" t="s">
        <v>4</v>
      </c>
      <c r="G3" s="271"/>
      <c r="H3" s="271"/>
      <c r="I3" s="272"/>
      <c r="J3" s="270"/>
      <c r="K3" s="287"/>
      <c r="L3" s="287"/>
      <c r="M3" s="288"/>
      <c r="N3" s="270"/>
      <c r="O3" s="287"/>
      <c r="P3" s="287"/>
      <c r="Q3" s="288"/>
      <c r="R3" s="270" t="s">
        <v>7</v>
      </c>
      <c r="S3" s="271"/>
      <c r="T3" s="271"/>
      <c r="U3" s="272"/>
      <c r="V3" s="270" t="s">
        <v>8</v>
      </c>
      <c r="W3" s="271"/>
      <c r="X3" s="271"/>
      <c r="Y3" s="272"/>
      <c r="Z3" s="270" t="s">
        <v>9</v>
      </c>
      <c r="AA3" s="271"/>
      <c r="AB3" s="271"/>
      <c r="AC3" s="272"/>
      <c r="AD3" s="20" t="s">
        <v>26</v>
      </c>
    </row>
    <row r="4" spans="1:32" s="21" customFormat="1" ht="16.5" customHeight="1" x14ac:dyDescent="0.2">
      <c r="A4" s="22"/>
      <c r="B4" s="23"/>
      <c r="C4" s="24"/>
      <c r="D4" s="25"/>
      <c r="E4" s="26"/>
      <c r="F4" s="264" t="s">
        <v>16</v>
      </c>
      <c r="G4" s="266" t="s">
        <v>17</v>
      </c>
      <c r="H4" s="268" t="s">
        <v>18</v>
      </c>
      <c r="I4" s="262" t="s">
        <v>80</v>
      </c>
      <c r="J4" s="264"/>
      <c r="K4" s="266"/>
      <c r="L4" s="268"/>
      <c r="M4" s="262"/>
      <c r="N4" s="264"/>
      <c r="O4" s="266"/>
      <c r="P4" s="281"/>
      <c r="Q4" s="262"/>
      <c r="R4" s="264" t="s">
        <v>16</v>
      </c>
      <c r="S4" s="266" t="s">
        <v>17</v>
      </c>
      <c r="T4" s="268" t="s">
        <v>18</v>
      </c>
      <c r="U4" s="262" t="s">
        <v>80</v>
      </c>
      <c r="V4" s="264" t="s">
        <v>16</v>
      </c>
      <c r="W4" s="266" t="s">
        <v>17</v>
      </c>
      <c r="X4" s="268" t="s">
        <v>18</v>
      </c>
      <c r="Y4" s="262" t="s">
        <v>80</v>
      </c>
      <c r="Z4" s="264" t="s">
        <v>16</v>
      </c>
      <c r="AA4" s="266" t="s">
        <v>17</v>
      </c>
      <c r="AB4" s="268" t="s">
        <v>18</v>
      </c>
      <c r="AC4" s="262" t="s">
        <v>80</v>
      </c>
      <c r="AD4" s="27"/>
    </row>
    <row r="5" spans="1:32" s="34" customFormat="1" ht="31.5" customHeight="1" thickBot="1" x14ac:dyDescent="0.25">
      <c r="A5" s="28"/>
      <c r="B5" s="29"/>
      <c r="C5" s="30"/>
      <c r="D5" s="31"/>
      <c r="E5" s="32"/>
      <c r="F5" s="265"/>
      <c r="G5" s="267"/>
      <c r="H5" s="269"/>
      <c r="I5" s="263"/>
      <c r="J5" s="285"/>
      <c r="K5" s="284"/>
      <c r="L5" s="286"/>
      <c r="M5" s="283"/>
      <c r="N5" s="285"/>
      <c r="O5" s="284"/>
      <c r="P5" s="282"/>
      <c r="Q5" s="283"/>
      <c r="R5" s="265"/>
      <c r="S5" s="267"/>
      <c r="T5" s="269"/>
      <c r="U5" s="263"/>
      <c r="V5" s="265"/>
      <c r="W5" s="267"/>
      <c r="X5" s="269"/>
      <c r="Y5" s="263"/>
      <c r="Z5" s="265"/>
      <c r="AA5" s="267"/>
      <c r="AB5" s="269"/>
      <c r="AC5" s="263"/>
      <c r="AD5" s="33"/>
    </row>
    <row r="6" spans="1:32" ht="17.25" customHeight="1" thickBot="1" x14ac:dyDescent="0.25">
      <c r="A6" s="35"/>
      <c r="B6" s="36"/>
      <c r="C6" s="36"/>
      <c r="D6" s="36"/>
      <c r="E6" s="36"/>
      <c r="F6" s="36"/>
      <c r="H6" s="36"/>
      <c r="I6" s="36"/>
      <c r="J6" s="36"/>
      <c r="L6" s="36"/>
      <c r="M6" s="36"/>
      <c r="N6" s="36"/>
      <c r="P6" s="36"/>
      <c r="Q6" s="36"/>
    </row>
    <row r="7" spans="1:32" s="91" customFormat="1" ht="18.75" customHeight="1" thickBot="1" x14ac:dyDescent="0.35">
      <c r="A7" s="40" t="s">
        <v>88</v>
      </c>
      <c r="B7" s="90"/>
      <c r="C7" s="90"/>
      <c r="D7" s="90"/>
      <c r="E7" s="90"/>
      <c r="F7" s="90"/>
      <c r="G7" s="90"/>
      <c r="H7" s="90"/>
      <c r="I7" s="90"/>
      <c r="J7" s="42"/>
      <c r="K7" s="43"/>
      <c r="L7" s="44"/>
      <c r="M7" s="45"/>
      <c r="N7" s="44"/>
      <c r="O7" s="43"/>
      <c r="P7" s="44"/>
      <c r="Q7" s="45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7"/>
      <c r="AE7" s="59"/>
    </row>
    <row r="8" spans="1:32" s="59" customFormat="1" ht="15.75" x14ac:dyDescent="0.25">
      <c r="A8" s="48">
        <v>1</v>
      </c>
      <c r="B8" s="49" t="s">
        <v>68</v>
      </c>
      <c r="C8" s="50" t="s">
        <v>99</v>
      </c>
      <c r="D8" s="51">
        <v>2018</v>
      </c>
      <c r="E8" s="52" t="s">
        <v>83</v>
      </c>
      <c r="F8" s="53">
        <v>3</v>
      </c>
      <c r="G8" s="54"/>
      <c r="H8" s="55">
        <v>1</v>
      </c>
      <c r="I8" s="56">
        <f>IF(G8&gt;0,G8+10-H8,F8+10-H8)</f>
        <v>12</v>
      </c>
      <c r="J8" s="191"/>
      <c r="K8" s="196"/>
      <c r="L8" s="192"/>
      <c r="M8" s="56"/>
      <c r="N8" s="53"/>
      <c r="O8" s="54"/>
      <c r="P8" s="55"/>
      <c r="Q8" s="56"/>
      <c r="R8" s="53">
        <v>4</v>
      </c>
      <c r="S8" s="57"/>
      <c r="T8" s="55">
        <v>1.5</v>
      </c>
      <c r="U8" s="56">
        <f>IF(S8&gt;0,S8+10-T8,R8+10-T8)</f>
        <v>12.5</v>
      </c>
      <c r="V8" s="53">
        <v>4</v>
      </c>
      <c r="W8" s="54"/>
      <c r="X8" s="55">
        <v>1.55</v>
      </c>
      <c r="Y8" s="56">
        <f>IF(W8&gt;0,W8+10-X8,V8+10-X8)</f>
        <v>12.45</v>
      </c>
      <c r="Z8" s="53">
        <v>5</v>
      </c>
      <c r="AA8" s="54"/>
      <c r="AB8" s="55">
        <v>1.35</v>
      </c>
      <c r="AC8" s="56">
        <f>IF(AA8&gt;0,AA8+10-AB8,Z8+10-AB8)</f>
        <v>13.65</v>
      </c>
      <c r="AD8" s="58">
        <f>SUM(AC8,Y8,U8,Q8,M8,I8)</f>
        <v>50.6</v>
      </c>
      <c r="AE8" s="59" t="s">
        <v>77</v>
      </c>
      <c r="AF8" s="59" t="s">
        <v>78</v>
      </c>
    </row>
    <row r="9" spans="1:32" s="59" customFormat="1" ht="15.75" x14ac:dyDescent="0.25">
      <c r="A9" s="60">
        <f>A8+1</f>
        <v>2</v>
      </c>
      <c r="B9" s="61" t="s">
        <v>100</v>
      </c>
      <c r="C9" s="62" t="s">
        <v>101</v>
      </c>
      <c r="D9" s="63">
        <v>2017</v>
      </c>
      <c r="E9" s="64" t="s">
        <v>83</v>
      </c>
      <c r="F9" s="65">
        <v>3</v>
      </c>
      <c r="G9" s="66"/>
      <c r="H9" s="67">
        <v>1.75</v>
      </c>
      <c r="I9" s="68">
        <f>IF(G9&gt;0,G9+10-H9,F9+10-H9)</f>
        <v>11.25</v>
      </c>
      <c r="J9" s="187"/>
      <c r="K9" s="188"/>
      <c r="L9" s="189"/>
      <c r="M9" s="68"/>
      <c r="N9" s="65"/>
      <c r="O9" s="66"/>
      <c r="P9" s="67"/>
      <c r="Q9" s="68"/>
      <c r="R9" s="65">
        <v>4</v>
      </c>
      <c r="S9" s="69"/>
      <c r="T9" s="67">
        <v>1.7</v>
      </c>
      <c r="U9" s="68">
        <f>IF(S9&gt;0,S9+10-T9,R9+10-T9)</f>
        <v>12.3</v>
      </c>
      <c r="V9" s="65">
        <v>4</v>
      </c>
      <c r="W9" s="66"/>
      <c r="X9" s="67">
        <v>2.2999999999999998</v>
      </c>
      <c r="Y9" s="68">
        <f>IF(W9&gt;0,W9+10-X9,V9+10-X9)</f>
        <v>11.7</v>
      </c>
      <c r="Z9" s="65">
        <v>5</v>
      </c>
      <c r="AA9" s="66"/>
      <c r="AB9" s="67">
        <v>2.35</v>
      </c>
      <c r="AC9" s="68">
        <f>IF(AA9&gt;0,AA9+10-AB9,Z9+10-AB9)</f>
        <v>12.65</v>
      </c>
      <c r="AD9" s="70">
        <f>SUM(AC9,Y9,U9,Q9,M9,I9)</f>
        <v>47.9</v>
      </c>
      <c r="AE9" s="59" t="s">
        <v>77</v>
      </c>
      <c r="AF9" s="59" t="s">
        <v>78</v>
      </c>
    </row>
    <row r="10" spans="1:32" ht="16.5" thickBot="1" x14ac:dyDescent="0.3">
      <c r="A10" s="78"/>
      <c r="B10" s="92"/>
      <c r="C10" s="93"/>
      <c r="D10" s="94"/>
      <c r="E10" s="95"/>
      <c r="F10" s="96"/>
      <c r="G10" s="97"/>
      <c r="H10" s="98"/>
      <c r="I10" s="86"/>
      <c r="J10" s="96"/>
      <c r="K10" s="97"/>
      <c r="L10" s="98"/>
      <c r="M10" s="99"/>
      <c r="N10" s="96"/>
      <c r="O10" s="97"/>
      <c r="P10" s="98"/>
      <c r="Q10" s="99"/>
      <c r="R10" s="96"/>
      <c r="S10" s="100"/>
      <c r="T10" s="98"/>
      <c r="U10" s="99"/>
      <c r="V10" s="96"/>
      <c r="W10" s="97"/>
      <c r="X10" s="98"/>
      <c r="Y10" s="99"/>
      <c r="Z10" s="96"/>
      <c r="AA10" s="97"/>
      <c r="AB10" s="98"/>
      <c r="AC10" s="99"/>
      <c r="AD10" s="101"/>
      <c r="AE10" s="59"/>
      <c r="AF10" s="59"/>
    </row>
    <row r="11" spans="1:32" ht="17.25" customHeight="1" thickBot="1" x14ac:dyDescent="0.25">
      <c r="Y11" s="38"/>
      <c r="Z11" s="38"/>
      <c r="AE11" s="59"/>
      <c r="AF11" s="59"/>
    </row>
    <row r="12" spans="1:32" s="59" customFormat="1" ht="19.5" thickBot="1" x14ac:dyDescent="0.35">
      <c r="A12" s="40" t="s">
        <v>87</v>
      </c>
      <c r="B12" s="41"/>
      <c r="C12" s="41"/>
      <c r="D12" s="41"/>
      <c r="E12" s="41"/>
      <c r="F12" s="41"/>
      <c r="G12" s="41"/>
      <c r="H12" s="41"/>
      <c r="I12" s="41"/>
      <c r="J12" s="42"/>
      <c r="K12" s="43"/>
      <c r="L12" s="44"/>
      <c r="M12" s="45"/>
      <c r="N12" s="44"/>
      <c r="O12" s="43"/>
      <c r="P12" s="44"/>
      <c r="Q12" s="4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7"/>
    </row>
    <row r="13" spans="1:32" s="59" customFormat="1" ht="15.75" x14ac:dyDescent="0.25">
      <c r="A13" s="48">
        <v>1</v>
      </c>
      <c r="B13" s="61" t="s">
        <v>65</v>
      </c>
      <c r="C13" s="62" t="s">
        <v>76</v>
      </c>
      <c r="D13" s="63">
        <v>2015</v>
      </c>
      <c r="E13" s="64" t="s">
        <v>82</v>
      </c>
      <c r="F13" s="187">
        <v>5</v>
      </c>
      <c r="G13" s="188"/>
      <c r="H13" s="189">
        <v>2.5</v>
      </c>
      <c r="I13" s="190">
        <f>IF(G13&gt;0,G13+10-H13,F13+10-H13)</f>
        <v>12.5</v>
      </c>
      <c r="J13" s="65"/>
      <c r="K13" s="66"/>
      <c r="L13" s="67"/>
      <c r="M13" s="68"/>
      <c r="N13" s="65"/>
      <c r="O13" s="66"/>
      <c r="P13" s="67"/>
      <c r="Q13" s="68"/>
      <c r="R13" s="65">
        <v>5</v>
      </c>
      <c r="S13" s="69"/>
      <c r="T13" s="67">
        <v>1.05</v>
      </c>
      <c r="U13" s="68">
        <f>IF(S13&gt;0,S13+10-T13,R13+10-T13)</f>
        <v>13.95</v>
      </c>
      <c r="V13" s="65">
        <v>5</v>
      </c>
      <c r="W13" s="66"/>
      <c r="X13" s="67">
        <v>2.5</v>
      </c>
      <c r="Y13" s="68">
        <f>IF(W13&gt;0,W13+10-X13,V13+10-X13)</f>
        <v>12.5</v>
      </c>
      <c r="Z13" s="65">
        <v>5</v>
      </c>
      <c r="AA13" s="66"/>
      <c r="AB13" s="67">
        <v>0.5</v>
      </c>
      <c r="AC13" s="68">
        <f>IF(AA13&gt;0,AA13+10-AB13,Z13+10-AB13)</f>
        <v>14.5</v>
      </c>
      <c r="AD13" s="70">
        <f>SUM(AC13,Y13,U13,Q13,M13,I13)</f>
        <v>53.45</v>
      </c>
      <c r="AE13" s="59" t="s">
        <v>35</v>
      </c>
      <c r="AF13" s="59" t="s">
        <v>79</v>
      </c>
    </row>
    <row r="14" spans="1:32" s="59" customFormat="1" ht="15.75" x14ac:dyDescent="0.25">
      <c r="A14" s="60">
        <f>A13+1</f>
        <v>2</v>
      </c>
      <c r="B14" s="61" t="s">
        <v>75</v>
      </c>
      <c r="C14" s="62" t="s">
        <v>76</v>
      </c>
      <c r="D14" s="63">
        <v>2015</v>
      </c>
      <c r="E14" s="64" t="s">
        <v>82</v>
      </c>
      <c r="F14" s="187">
        <v>5</v>
      </c>
      <c r="G14" s="197"/>
      <c r="H14" s="189">
        <v>2.9</v>
      </c>
      <c r="I14" s="190">
        <f>IF(G14&gt;0,G14+10-H14,F14+10-H14)</f>
        <v>12.1</v>
      </c>
      <c r="J14" s="65"/>
      <c r="K14" s="66"/>
      <c r="L14" s="67"/>
      <c r="M14" s="68"/>
      <c r="N14" s="65"/>
      <c r="O14" s="66"/>
      <c r="P14" s="67"/>
      <c r="Q14" s="68"/>
      <c r="R14" s="65">
        <v>5</v>
      </c>
      <c r="S14" s="69"/>
      <c r="T14" s="67">
        <v>1.55</v>
      </c>
      <c r="U14" s="68">
        <f>IF(S14&gt;0,S14+10-T14,R14+10-T14)</f>
        <v>13.45</v>
      </c>
      <c r="V14" s="65">
        <v>5</v>
      </c>
      <c r="W14" s="66"/>
      <c r="X14" s="67">
        <v>2.5</v>
      </c>
      <c r="Y14" s="68">
        <f>IF(W14&gt;0,W14+10-X14,V14+10-X14)</f>
        <v>12.5</v>
      </c>
      <c r="Z14" s="65">
        <v>5</v>
      </c>
      <c r="AA14" s="66"/>
      <c r="AB14" s="67">
        <v>2.15</v>
      </c>
      <c r="AC14" s="68">
        <f>IF(AA14&gt;0,AA14+10-AB14,Z14+10-AB14)</f>
        <v>12.85</v>
      </c>
      <c r="AD14" s="70">
        <f>SUM(AC14,Y14,U14,Q14,M14,I14)</f>
        <v>50.9</v>
      </c>
      <c r="AE14" s="59" t="s">
        <v>35</v>
      </c>
      <c r="AF14" s="59" t="s">
        <v>79</v>
      </c>
    </row>
    <row r="15" spans="1:32" s="59" customFormat="1" ht="16.5" thickBot="1" x14ac:dyDescent="0.3">
      <c r="A15" s="78"/>
      <c r="B15" s="92"/>
      <c r="C15" s="93"/>
      <c r="D15" s="94"/>
      <c r="E15" s="95"/>
      <c r="F15" s="96"/>
      <c r="G15" s="97"/>
      <c r="H15" s="98"/>
      <c r="I15" s="86"/>
      <c r="J15" s="96"/>
      <c r="K15" s="97"/>
      <c r="L15" s="98"/>
      <c r="M15" s="99"/>
      <c r="N15" s="96"/>
      <c r="O15" s="97"/>
      <c r="P15" s="98"/>
      <c r="Q15" s="99"/>
      <c r="R15" s="96"/>
      <c r="S15" s="100"/>
      <c r="T15" s="98"/>
      <c r="U15" s="99"/>
      <c r="V15" s="96"/>
      <c r="W15" s="97"/>
      <c r="X15" s="98"/>
      <c r="Y15" s="99"/>
      <c r="Z15" s="96"/>
      <c r="AA15" s="97"/>
      <c r="AB15" s="98"/>
      <c r="AC15" s="99"/>
      <c r="AD15" s="101"/>
    </row>
    <row r="16" spans="1:32" ht="17.25" customHeight="1" thickBot="1" x14ac:dyDescent="0.25">
      <c r="O16" s="37"/>
      <c r="P16" s="37"/>
      <c r="S16" s="37"/>
      <c r="T16" s="37"/>
      <c r="W16" s="37"/>
      <c r="X16" s="37"/>
      <c r="AE16" s="59"/>
      <c r="AF16" s="59"/>
    </row>
    <row r="17" spans="1:34" s="102" customFormat="1" ht="18.75" customHeight="1" thickBot="1" x14ac:dyDescent="0.35">
      <c r="A17" s="40" t="s">
        <v>86</v>
      </c>
      <c r="B17" s="41"/>
      <c r="C17" s="41"/>
      <c r="D17" s="41"/>
      <c r="E17" s="41"/>
      <c r="F17" s="41"/>
      <c r="G17" s="41"/>
      <c r="H17" s="41"/>
      <c r="I17" s="41"/>
      <c r="J17" s="42"/>
      <c r="K17" s="43"/>
      <c r="L17" s="44"/>
      <c r="M17" s="45"/>
      <c r="N17" s="44"/>
      <c r="O17" s="43"/>
      <c r="P17" s="44"/>
      <c r="Q17" s="4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7"/>
      <c r="AE17" s="59"/>
      <c r="AF17" s="59"/>
    </row>
    <row r="18" spans="1:34" s="59" customFormat="1" ht="15.75" x14ac:dyDescent="0.25">
      <c r="A18" s="60">
        <v>1</v>
      </c>
      <c r="B18" s="61" t="s">
        <v>67</v>
      </c>
      <c r="C18" s="62" t="s">
        <v>72</v>
      </c>
      <c r="D18" s="63">
        <v>2014</v>
      </c>
      <c r="E18" s="64" t="s">
        <v>83</v>
      </c>
      <c r="F18" s="75">
        <v>5</v>
      </c>
      <c r="G18" s="76"/>
      <c r="H18" s="77">
        <v>0.6</v>
      </c>
      <c r="I18" s="68">
        <f t="shared" ref="I18:I26" si="0">IF(G18&gt;0,G18+10-H18,F18+10-H18)</f>
        <v>14.4</v>
      </c>
      <c r="J18" s="65"/>
      <c r="K18" s="66"/>
      <c r="L18" s="67"/>
      <c r="M18" s="68"/>
      <c r="N18" s="187"/>
      <c r="O18" s="188"/>
      <c r="P18" s="189"/>
      <c r="Q18" s="190"/>
      <c r="R18" s="65">
        <v>5</v>
      </c>
      <c r="S18" s="69"/>
      <c r="T18" s="67">
        <v>0.8</v>
      </c>
      <c r="U18" s="68">
        <f t="shared" ref="U18:U26" si="1">IF(S18&gt;0,S18+10-T18,R18+10-T18)</f>
        <v>14.2</v>
      </c>
      <c r="V18" s="65">
        <v>5</v>
      </c>
      <c r="W18" s="66"/>
      <c r="X18" s="67">
        <v>1.5</v>
      </c>
      <c r="Y18" s="68">
        <f t="shared" ref="Y18:Y26" si="2">IF(W18&gt;0,W18+10-X18,V18+10-X18)</f>
        <v>13.5</v>
      </c>
      <c r="Z18" s="65">
        <v>5</v>
      </c>
      <c r="AA18" s="66"/>
      <c r="AB18" s="67">
        <v>0.6</v>
      </c>
      <c r="AC18" s="68">
        <f t="shared" ref="AC18:AC26" si="3">IF(AA18&gt;0,AA18+10-AB18,Z18+10-AB18)</f>
        <v>14.4</v>
      </c>
      <c r="AD18" s="70">
        <f t="shared" ref="AD18:AD26" si="4">SUM(AC18,Y18,U18,Q18,M18,I18)</f>
        <v>56.5</v>
      </c>
      <c r="AE18" s="59" t="s">
        <v>36</v>
      </c>
      <c r="AF18" s="59" t="s">
        <v>37</v>
      </c>
    </row>
    <row r="19" spans="1:34" s="59" customFormat="1" ht="15.75" x14ac:dyDescent="0.25">
      <c r="A19" s="60">
        <v>2</v>
      </c>
      <c r="B19" s="61" t="s">
        <v>71</v>
      </c>
      <c r="C19" s="62" t="s">
        <v>27</v>
      </c>
      <c r="D19" s="63">
        <v>2013</v>
      </c>
      <c r="E19" s="64" t="s">
        <v>83</v>
      </c>
      <c r="F19" s="75">
        <v>5</v>
      </c>
      <c r="G19" s="76"/>
      <c r="H19" s="77">
        <v>0.9</v>
      </c>
      <c r="I19" s="68">
        <f t="shared" si="0"/>
        <v>14.1</v>
      </c>
      <c r="J19" s="65"/>
      <c r="K19" s="66"/>
      <c r="L19" s="67"/>
      <c r="M19" s="68"/>
      <c r="N19" s="187"/>
      <c r="O19" s="188"/>
      <c r="P19" s="189"/>
      <c r="Q19" s="190"/>
      <c r="R19" s="65">
        <v>5</v>
      </c>
      <c r="S19" s="69"/>
      <c r="T19" s="67">
        <v>1.1499999999999999</v>
      </c>
      <c r="U19" s="68">
        <f t="shared" si="1"/>
        <v>13.85</v>
      </c>
      <c r="V19" s="65">
        <v>5</v>
      </c>
      <c r="W19" s="66"/>
      <c r="X19" s="67">
        <v>1</v>
      </c>
      <c r="Y19" s="68">
        <f t="shared" si="2"/>
        <v>14</v>
      </c>
      <c r="Z19" s="65">
        <v>5</v>
      </c>
      <c r="AA19" s="66"/>
      <c r="AB19" s="67">
        <v>0.6</v>
      </c>
      <c r="AC19" s="68">
        <f t="shared" si="3"/>
        <v>14.4</v>
      </c>
      <c r="AD19" s="70">
        <f t="shared" si="4"/>
        <v>56.35</v>
      </c>
      <c r="AE19" s="59" t="s">
        <v>36</v>
      </c>
      <c r="AF19" s="59" t="s">
        <v>37</v>
      </c>
    </row>
    <row r="20" spans="1:34" s="59" customFormat="1" ht="15.75" x14ac:dyDescent="0.25">
      <c r="A20" s="60">
        <v>3</v>
      </c>
      <c r="B20" s="61" t="s">
        <v>110</v>
      </c>
      <c r="C20" s="62" t="s">
        <v>66</v>
      </c>
      <c r="D20" s="63">
        <v>2013</v>
      </c>
      <c r="E20" s="64" t="s">
        <v>83</v>
      </c>
      <c r="F20" s="75">
        <v>5</v>
      </c>
      <c r="G20" s="76"/>
      <c r="H20" s="77">
        <v>1.5</v>
      </c>
      <c r="I20" s="68">
        <f t="shared" si="0"/>
        <v>13.5</v>
      </c>
      <c r="J20" s="65"/>
      <c r="K20" s="66"/>
      <c r="L20" s="67"/>
      <c r="M20" s="68"/>
      <c r="N20" s="187"/>
      <c r="O20" s="188"/>
      <c r="P20" s="189"/>
      <c r="Q20" s="190"/>
      <c r="R20" s="65">
        <v>5</v>
      </c>
      <c r="S20" s="69"/>
      <c r="T20" s="67">
        <v>0.7</v>
      </c>
      <c r="U20" s="68">
        <f t="shared" si="1"/>
        <v>14.3</v>
      </c>
      <c r="V20" s="65">
        <v>5</v>
      </c>
      <c r="W20" s="66"/>
      <c r="X20" s="67">
        <v>1.35</v>
      </c>
      <c r="Y20" s="68">
        <f t="shared" si="2"/>
        <v>13.65</v>
      </c>
      <c r="Z20" s="65">
        <v>5</v>
      </c>
      <c r="AA20" s="66"/>
      <c r="AB20" s="67">
        <v>0.5</v>
      </c>
      <c r="AC20" s="68">
        <f t="shared" si="3"/>
        <v>14.5</v>
      </c>
      <c r="AD20" s="70">
        <f t="shared" si="4"/>
        <v>55.95</v>
      </c>
      <c r="AE20" s="59" t="s">
        <v>36</v>
      </c>
      <c r="AF20" s="59" t="s">
        <v>37</v>
      </c>
    </row>
    <row r="21" spans="1:34" s="59" customFormat="1" ht="15.75" x14ac:dyDescent="0.25">
      <c r="A21" s="60">
        <v>4</v>
      </c>
      <c r="B21" s="61" t="s">
        <v>73</v>
      </c>
      <c r="C21" s="62" t="s">
        <v>74</v>
      </c>
      <c r="D21" s="63">
        <v>2013</v>
      </c>
      <c r="E21" s="64" t="s">
        <v>83</v>
      </c>
      <c r="F21" s="75">
        <v>5</v>
      </c>
      <c r="G21" s="76"/>
      <c r="H21" s="77">
        <v>1.2</v>
      </c>
      <c r="I21" s="68">
        <f t="shared" si="0"/>
        <v>13.8</v>
      </c>
      <c r="J21" s="65"/>
      <c r="K21" s="66"/>
      <c r="L21" s="67"/>
      <c r="M21" s="68"/>
      <c r="N21" s="187"/>
      <c r="O21" s="188"/>
      <c r="P21" s="189"/>
      <c r="Q21" s="190"/>
      <c r="R21" s="65">
        <v>5</v>
      </c>
      <c r="S21" s="69"/>
      <c r="T21" s="67">
        <v>1.2</v>
      </c>
      <c r="U21" s="68">
        <f t="shared" si="1"/>
        <v>13.8</v>
      </c>
      <c r="V21" s="65">
        <v>5</v>
      </c>
      <c r="W21" s="66"/>
      <c r="X21" s="67">
        <v>1.8</v>
      </c>
      <c r="Y21" s="68">
        <f t="shared" si="2"/>
        <v>13.2</v>
      </c>
      <c r="Z21" s="65">
        <v>5</v>
      </c>
      <c r="AA21" s="66"/>
      <c r="AB21" s="67">
        <v>0.8</v>
      </c>
      <c r="AC21" s="68">
        <f t="shared" si="3"/>
        <v>14.2</v>
      </c>
      <c r="AD21" s="70">
        <f t="shared" si="4"/>
        <v>55</v>
      </c>
      <c r="AE21" s="59" t="s">
        <v>36</v>
      </c>
      <c r="AF21" s="59" t="s">
        <v>37</v>
      </c>
    </row>
    <row r="22" spans="1:34" s="59" customFormat="1" ht="15.75" x14ac:dyDescent="0.25">
      <c r="A22" s="60">
        <v>5</v>
      </c>
      <c r="B22" s="61" t="s">
        <v>111</v>
      </c>
      <c r="C22" s="62" t="s">
        <v>112</v>
      </c>
      <c r="D22" s="63">
        <v>2014</v>
      </c>
      <c r="E22" s="64" t="s">
        <v>83</v>
      </c>
      <c r="F22" s="75">
        <v>5</v>
      </c>
      <c r="G22" s="76"/>
      <c r="H22" s="77">
        <v>2.0499999999999998</v>
      </c>
      <c r="I22" s="68">
        <f t="shared" si="0"/>
        <v>12.95</v>
      </c>
      <c r="J22" s="65"/>
      <c r="K22" s="66"/>
      <c r="L22" s="67"/>
      <c r="M22" s="68"/>
      <c r="N22" s="187"/>
      <c r="O22" s="188"/>
      <c r="P22" s="189"/>
      <c r="Q22" s="190"/>
      <c r="R22" s="65">
        <v>5</v>
      </c>
      <c r="S22" s="69"/>
      <c r="T22" s="67">
        <v>1.2</v>
      </c>
      <c r="U22" s="68">
        <f t="shared" si="1"/>
        <v>13.8</v>
      </c>
      <c r="V22" s="65">
        <v>5</v>
      </c>
      <c r="W22" s="66"/>
      <c r="X22" s="67">
        <v>2.1</v>
      </c>
      <c r="Y22" s="68">
        <f t="shared" si="2"/>
        <v>12.9</v>
      </c>
      <c r="Z22" s="65">
        <v>5</v>
      </c>
      <c r="AA22" s="66"/>
      <c r="AB22" s="67">
        <v>0.8</v>
      </c>
      <c r="AC22" s="68">
        <f t="shared" si="3"/>
        <v>14.2</v>
      </c>
      <c r="AD22" s="70">
        <f t="shared" si="4"/>
        <v>53.85</v>
      </c>
      <c r="AE22" s="59" t="s">
        <v>36</v>
      </c>
      <c r="AF22" s="59" t="s">
        <v>37</v>
      </c>
    </row>
    <row r="23" spans="1:34" s="59" customFormat="1" ht="15.75" x14ac:dyDescent="0.25">
      <c r="A23" s="60">
        <v>6</v>
      </c>
      <c r="B23" s="61" t="s">
        <v>68</v>
      </c>
      <c r="C23" s="62" t="s">
        <v>70</v>
      </c>
      <c r="D23" s="63">
        <v>2014</v>
      </c>
      <c r="E23" s="64" t="s">
        <v>83</v>
      </c>
      <c r="F23" s="75">
        <v>5</v>
      </c>
      <c r="G23" s="76"/>
      <c r="H23" s="77">
        <v>1.8</v>
      </c>
      <c r="I23" s="68">
        <f t="shared" si="0"/>
        <v>13.2</v>
      </c>
      <c r="J23" s="65"/>
      <c r="K23" s="66"/>
      <c r="L23" s="67"/>
      <c r="M23" s="68"/>
      <c r="N23" s="187"/>
      <c r="O23" s="188"/>
      <c r="P23" s="189"/>
      <c r="Q23" s="190"/>
      <c r="R23" s="65">
        <v>5</v>
      </c>
      <c r="S23" s="69"/>
      <c r="T23" s="67">
        <v>1.7</v>
      </c>
      <c r="U23" s="68">
        <f t="shared" si="1"/>
        <v>13.3</v>
      </c>
      <c r="V23" s="65">
        <v>5</v>
      </c>
      <c r="W23" s="66"/>
      <c r="X23" s="67">
        <v>1.95</v>
      </c>
      <c r="Y23" s="68">
        <f t="shared" si="2"/>
        <v>13.05</v>
      </c>
      <c r="Z23" s="65">
        <v>5</v>
      </c>
      <c r="AA23" s="66"/>
      <c r="AB23" s="67">
        <v>1.4</v>
      </c>
      <c r="AC23" s="68">
        <f t="shared" si="3"/>
        <v>13.6</v>
      </c>
      <c r="AD23" s="70">
        <f t="shared" si="4"/>
        <v>53.15</v>
      </c>
      <c r="AE23" s="59" t="s">
        <v>36</v>
      </c>
      <c r="AF23" s="59" t="s">
        <v>37</v>
      </c>
    </row>
    <row r="24" spans="1:34" s="59" customFormat="1" ht="15.75" x14ac:dyDescent="0.25">
      <c r="A24" s="60">
        <v>7</v>
      </c>
      <c r="B24" s="61" t="s">
        <v>116</v>
      </c>
      <c r="C24" s="62" t="s">
        <v>124</v>
      </c>
      <c r="D24" s="63">
        <v>2014</v>
      </c>
      <c r="E24" s="64" t="s">
        <v>82</v>
      </c>
      <c r="F24" s="75">
        <v>5</v>
      </c>
      <c r="G24" s="76"/>
      <c r="H24" s="77">
        <v>1.75</v>
      </c>
      <c r="I24" s="68">
        <f t="shared" si="0"/>
        <v>13.25</v>
      </c>
      <c r="J24" s="65"/>
      <c r="K24" s="66"/>
      <c r="L24" s="67"/>
      <c r="M24" s="68"/>
      <c r="N24" s="187"/>
      <c r="O24" s="188"/>
      <c r="P24" s="189"/>
      <c r="Q24" s="190"/>
      <c r="R24" s="65">
        <v>4</v>
      </c>
      <c r="S24" s="69"/>
      <c r="T24" s="67">
        <v>1.25</v>
      </c>
      <c r="U24" s="68">
        <f t="shared" si="1"/>
        <v>12.75</v>
      </c>
      <c r="V24" s="65">
        <v>5</v>
      </c>
      <c r="W24" s="66"/>
      <c r="X24" s="67">
        <v>2.25</v>
      </c>
      <c r="Y24" s="68">
        <f t="shared" si="2"/>
        <v>12.75</v>
      </c>
      <c r="Z24" s="65">
        <v>5</v>
      </c>
      <c r="AA24" s="66"/>
      <c r="AB24" s="67">
        <v>0.85</v>
      </c>
      <c r="AC24" s="68">
        <f t="shared" si="3"/>
        <v>14.15</v>
      </c>
      <c r="AD24" s="70">
        <f t="shared" si="4"/>
        <v>52.9</v>
      </c>
      <c r="AE24" s="59" t="s">
        <v>36</v>
      </c>
      <c r="AF24" s="59" t="s">
        <v>37</v>
      </c>
    </row>
    <row r="25" spans="1:34" s="59" customFormat="1" ht="15.75" x14ac:dyDescent="0.25">
      <c r="A25" s="60">
        <v>8</v>
      </c>
      <c r="B25" s="61" t="s">
        <v>97</v>
      </c>
      <c r="C25" s="62" t="s">
        <v>30</v>
      </c>
      <c r="D25" s="63">
        <v>2014</v>
      </c>
      <c r="E25" s="64" t="s">
        <v>82</v>
      </c>
      <c r="F25" s="75">
        <v>4</v>
      </c>
      <c r="G25" s="76"/>
      <c r="H25" s="77">
        <v>2</v>
      </c>
      <c r="I25" s="68">
        <f t="shared" si="0"/>
        <v>12</v>
      </c>
      <c r="J25" s="65"/>
      <c r="K25" s="66"/>
      <c r="L25" s="67"/>
      <c r="M25" s="68"/>
      <c r="N25" s="187"/>
      <c r="O25" s="188"/>
      <c r="P25" s="189"/>
      <c r="Q25" s="190"/>
      <c r="R25" s="65">
        <v>5</v>
      </c>
      <c r="S25" s="69"/>
      <c r="T25" s="67">
        <v>1.8</v>
      </c>
      <c r="U25" s="68">
        <f t="shared" si="1"/>
        <v>13.2</v>
      </c>
      <c r="V25" s="65">
        <v>4</v>
      </c>
      <c r="W25" s="66"/>
      <c r="X25" s="67">
        <v>1.55</v>
      </c>
      <c r="Y25" s="68">
        <f t="shared" si="2"/>
        <v>12.45</v>
      </c>
      <c r="Z25" s="65">
        <v>5</v>
      </c>
      <c r="AA25" s="66"/>
      <c r="AB25" s="67">
        <v>1.7</v>
      </c>
      <c r="AC25" s="68">
        <f t="shared" si="3"/>
        <v>13.3</v>
      </c>
      <c r="AD25" s="70">
        <f t="shared" si="4"/>
        <v>50.95</v>
      </c>
      <c r="AE25" s="59" t="s">
        <v>36</v>
      </c>
      <c r="AF25" s="59" t="s">
        <v>37</v>
      </c>
    </row>
    <row r="26" spans="1:34" s="59" customFormat="1" ht="15.75" x14ac:dyDescent="0.25">
      <c r="A26" s="60">
        <v>9</v>
      </c>
      <c r="B26" s="61" t="s">
        <v>115</v>
      </c>
      <c r="C26" s="62" t="s">
        <v>114</v>
      </c>
      <c r="D26" s="63">
        <v>2013</v>
      </c>
      <c r="E26" s="64" t="s">
        <v>83</v>
      </c>
      <c r="F26" s="75">
        <v>5</v>
      </c>
      <c r="G26" s="76"/>
      <c r="H26" s="77">
        <v>2.25</v>
      </c>
      <c r="I26" s="68">
        <f t="shared" si="0"/>
        <v>12.75</v>
      </c>
      <c r="J26" s="65"/>
      <c r="K26" s="66"/>
      <c r="L26" s="67"/>
      <c r="M26" s="68"/>
      <c r="N26" s="187"/>
      <c r="O26" s="188"/>
      <c r="P26" s="189"/>
      <c r="Q26" s="190"/>
      <c r="R26" s="65">
        <v>5</v>
      </c>
      <c r="S26" s="69"/>
      <c r="T26" s="67">
        <v>1.2</v>
      </c>
      <c r="U26" s="68">
        <f t="shared" si="1"/>
        <v>13.8</v>
      </c>
      <c r="V26" s="65">
        <v>4</v>
      </c>
      <c r="W26" s="66"/>
      <c r="X26" s="67">
        <v>2.95</v>
      </c>
      <c r="Y26" s="68">
        <f t="shared" si="2"/>
        <v>11.05</v>
      </c>
      <c r="Z26" s="65">
        <v>5</v>
      </c>
      <c r="AA26" s="66"/>
      <c r="AB26" s="67">
        <v>1.7</v>
      </c>
      <c r="AC26" s="68">
        <f t="shared" si="3"/>
        <v>13.3</v>
      </c>
      <c r="AD26" s="70">
        <f t="shared" si="4"/>
        <v>50.9</v>
      </c>
      <c r="AE26" s="59" t="s">
        <v>36</v>
      </c>
      <c r="AF26" s="59" t="s">
        <v>37</v>
      </c>
    </row>
    <row r="27" spans="1:34" s="59" customFormat="1" ht="15.75" x14ac:dyDescent="0.25">
      <c r="A27" s="60"/>
      <c r="B27" s="61"/>
      <c r="C27" s="62"/>
      <c r="D27" s="63"/>
      <c r="E27" s="64"/>
      <c r="F27" s="75"/>
      <c r="G27" s="76"/>
      <c r="H27" s="77"/>
      <c r="I27" s="68"/>
      <c r="J27" s="65"/>
      <c r="K27" s="66"/>
      <c r="L27" s="67"/>
      <c r="M27" s="68"/>
      <c r="N27" s="65"/>
      <c r="O27" s="69"/>
      <c r="P27" s="67"/>
      <c r="Q27" s="68"/>
      <c r="R27" s="65"/>
      <c r="S27" s="69"/>
      <c r="T27" s="67"/>
      <c r="U27" s="68"/>
      <c r="V27" s="65"/>
      <c r="W27" s="66"/>
      <c r="X27" s="67"/>
      <c r="Y27" s="68"/>
      <c r="Z27" s="65"/>
      <c r="AA27" s="66"/>
      <c r="AB27" s="67"/>
      <c r="AC27" s="68"/>
      <c r="AD27" s="70"/>
    </row>
    <row r="28" spans="1:34" s="59" customFormat="1" ht="16.5" thickBot="1" x14ac:dyDescent="0.3">
      <c r="A28" s="78"/>
      <c r="B28" s="79"/>
      <c r="C28" s="80"/>
      <c r="D28" s="81"/>
      <c r="E28" s="82"/>
      <c r="F28" s="83"/>
      <c r="G28" s="84"/>
      <c r="H28" s="85"/>
      <c r="I28" s="86"/>
      <c r="J28" s="83"/>
      <c r="K28" s="84"/>
      <c r="L28" s="85"/>
      <c r="M28" s="86"/>
      <c r="N28" s="83"/>
      <c r="O28" s="84"/>
      <c r="P28" s="85"/>
      <c r="Q28" s="86"/>
      <c r="R28" s="83"/>
      <c r="S28" s="87"/>
      <c r="T28" s="85"/>
      <c r="U28" s="86"/>
      <c r="V28" s="83"/>
      <c r="W28" s="84"/>
      <c r="X28" s="85"/>
      <c r="Y28" s="86"/>
      <c r="Z28" s="83"/>
      <c r="AA28" s="84"/>
      <c r="AB28" s="85"/>
      <c r="AC28" s="86"/>
      <c r="AD28" s="88"/>
    </row>
    <row r="29" spans="1:34" ht="17.25" customHeight="1" thickBot="1" x14ac:dyDescent="0.25">
      <c r="A29" s="103"/>
      <c r="B29" s="104"/>
      <c r="C29" s="104"/>
      <c r="D29" s="105"/>
      <c r="E29" s="104"/>
      <c r="F29" s="104"/>
      <c r="G29" s="106"/>
      <c r="H29" s="107"/>
      <c r="I29" s="104"/>
      <c r="J29" s="104"/>
      <c r="K29" s="106"/>
      <c r="L29" s="107"/>
      <c r="M29" s="104"/>
      <c r="N29" s="104"/>
      <c r="O29" s="106"/>
      <c r="P29" s="107"/>
      <c r="Q29" s="104"/>
      <c r="R29" s="104"/>
      <c r="S29" s="106"/>
      <c r="T29" s="106"/>
      <c r="U29" s="104"/>
      <c r="V29" s="104"/>
      <c r="W29" s="106"/>
      <c r="X29" s="107"/>
      <c r="Y29" s="104"/>
      <c r="Z29" s="104"/>
      <c r="AA29" s="106"/>
      <c r="AB29" s="107"/>
      <c r="AC29" s="104"/>
      <c r="AD29" s="104"/>
      <c r="AE29" s="59"/>
      <c r="AF29" s="59"/>
    </row>
    <row r="30" spans="1:34" s="59" customFormat="1" ht="19.5" thickBot="1" x14ac:dyDescent="0.35">
      <c r="A30" s="40" t="s">
        <v>85</v>
      </c>
      <c r="B30" s="41"/>
      <c r="C30" s="41"/>
      <c r="D30" s="41"/>
      <c r="E30" s="41"/>
      <c r="F30" s="41"/>
      <c r="G30" s="41"/>
      <c r="H30" s="41"/>
      <c r="I30" s="41"/>
      <c r="J30" s="42"/>
      <c r="K30" s="43"/>
      <c r="L30" s="44"/>
      <c r="M30" s="45"/>
      <c r="N30" s="44"/>
      <c r="O30" s="43"/>
      <c r="P30" s="44"/>
      <c r="Q30" s="4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7"/>
    </row>
    <row r="31" spans="1:34" s="198" customFormat="1" ht="15.75" x14ac:dyDescent="0.25">
      <c r="A31" s="60">
        <v>1</v>
      </c>
      <c r="B31" s="61" t="s">
        <v>68</v>
      </c>
      <c r="C31" s="62" t="s">
        <v>69</v>
      </c>
      <c r="D31" s="63">
        <v>2012</v>
      </c>
      <c r="E31" s="64" t="s">
        <v>83</v>
      </c>
      <c r="F31" s="75">
        <v>5</v>
      </c>
      <c r="G31" s="76"/>
      <c r="H31" s="77">
        <v>0.95</v>
      </c>
      <c r="I31" s="68">
        <f>IF(G31&gt;0,G31+10-H31,F31+10-H31)</f>
        <v>14.05</v>
      </c>
      <c r="J31" s="187"/>
      <c r="K31" s="188"/>
      <c r="L31" s="189"/>
      <c r="M31" s="190"/>
      <c r="N31" s="65"/>
      <c r="O31" s="66"/>
      <c r="P31" s="67"/>
      <c r="Q31" s="68"/>
      <c r="R31" s="65">
        <v>6</v>
      </c>
      <c r="S31" s="69"/>
      <c r="T31" s="67">
        <v>1.75</v>
      </c>
      <c r="U31" s="68">
        <f t="shared" ref="U31:U36" si="5">IF(S31&gt;0,S31+10-T31,R31+10-T31)</f>
        <v>14.25</v>
      </c>
      <c r="V31" s="65">
        <v>5</v>
      </c>
      <c r="W31" s="66"/>
      <c r="X31" s="67">
        <v>0.6</v>
      </c>
      <c r="Y31" s="68">
        <f>IF(W31&gt;0,W31+10-X31,V31+10-X31)</f>
        <v>14.4</v>
      </c>
      <c r="Z31" s="65">
        <v>5</v>
      </c>
      <c r="AA31" s="66"/>
      <c r="AB31" s="67">
        <v>0.25</v>
      </c>
      <c r="AC31" s="68">
        <f>IF(AA31&gt;0,AA31+10-AB31,Z31+10-AB31)</f>
        <v>14.75</v>
      </c>
      <c r="AD31" s="70">
        <f>SUM(AC31,Y31,U31,Q31,M31,I31)</f>
        <v>57.45</v>
      </c>
      <c r="AE31" s="220" t="s">
        <v>38</v>
      </c>
      <c r="AF31" s="220" t="s">
        <v>39</v>
      </c>
      <c r="AH31" s="220" t="s">
        <v>123</v>
      </c>
    </row>
    <row r="32" spans="1:34" s="59" customFormat="1" ht="15.75" x14ac:dyDescent="0.25">
      <c r="A32" s="60">
        <v>2</v>
      </c>
      <c r="B32" s="199" t="s">
        <v>120</v>
      </c>
      <c r="C32" s="200" t="s">
        <v>105</v>
      </c>
      <c r="D32" s="201">
        <v>2011</v>
      </c>
      <c r="E32" s="202" t="s">
        <v>107</v>
      </c>
      <c r="F32" s="203">
        <v>6</v>
      </c>
      <c r="G32" s="204"/>
      <c r="H32" s="205">
        <v>1.55</v>
      </c>
      <c r="I32" s="206">
        <f>IF(G32&gt;0,G32+10-H32,F32+10-H32)</f>
        <v>14.45</v>
      </c>
      <c r="J32" s="207"/>
      <c r="K32" s="208"/>
      <c r="L32" s="209"/>
      <c r="M32" s="210"/>
      <c r="N32" s="207"/>
      <c r="O32" s="208"/>
      <c r="P32" s="209"/>
      <c r="Q32" s="210"/>
      <c r="R32" s="211">
        <v>6</v>
      </c>
      <c r="S32" s="212"/>
      <c r="T32" s="213">
        <v>1.8</v>
      </c>
      <c r="U32" s="206">
        <f t="shared" si="5"/>
        <v>14.2</v>
      </c>
      <c r="V32" s="211">
        <v>6</v>
      </c>
      <c r="W32" s="214"/>
      <c r="X32" s="213">
        <v>3.05</v>
      </c>
      <c r="Y32" s="206">
        <f>IF(W32&gt;0,W32+10-X32,V32+10-X32)</f>
        <v>12.95</v>
      </c>
      <c r="Z32" s="211">
        <v>5</v>
      </c>
      <c r="AA32" s="214"/>
      <c r="AB32" s="213">
        <v>0.7</v>
      </c>
      <c r="AC32" s="206">
        <f>IF(AA32&gt;0,AA32+10-AB32,Z32+10-AB32)</f>
        <v>14.3</v>
      </c>
      <c r="AD32" s="215">
        <f>SUM(AC32,Y32,U32,Q32,M32,I32)</f>
        <v>55.9</v>
      </c>
      <c r="AE32" s="59" t="s">
        <v>38</v>
      </c>
      <c r="AF32" s="59" t="s">
        <v>39</v>
      </c>
    </row>
    <row r="33" spans="1:32" s="198" customFormat="1" ht="15.75" x14ac:dyDescent="0.25">
      <c r="A33" s="60">
        <v>3</v>
      </c>
      <c r="B33" s="71" t="s">
        <v>63</v>
      </c>
      <c r="C33" s="72" t="s">
        <v>64</v>
      </c>
      <c r="D33" s="73">
        <v>2012</v>
      </c>
      <c r="E33" s="74" t="s">
        <v>82</v>
      </c>
      <c r="F33" s="75">
        <v>5</v>
      </c>
      <c r="G33" s="76"/>
      <c r="H33" s="77">
        <v>1.35</v>
      </c>
      <c r="I33" s="68">
        <f>IF(G33&gt;0,G33+10-H33,F33+10-H33)</f>
        <v>13.65</v>
      </c>
      <c r="J33" s="187"/>
      <c r="K33" s="188"/>
      <c r="L33" s="189"/>
      <c r="M33" s="190"/>
      <c r="N33" s="65"/>
      <c r="O33" s="66"/>
      <c r="P33" s="67"/>
      <c r="Q33" s="68"/>
      <c r="R33" s="65">
        <v>5</v>
      </c>
      <c r="S33" s="69"/>
      <c r="T33" s="67">
        <v>0.95</v>
      </c>
      <c r="U33" s="68">
        <f t="shared" si="5"/>
        <v>14.05</v>
      </c>
      <c r="V33" s="65">
        <v>6</v>
      </c>
      <c r="W33" s="66"/>
      <c r="X33" s="67">
        <v>1.95</v>
      </c>
      <c r="Y33" s="68">
        <f>IF(W33&gt;0,W33+10-X33,V33+10-X33)</f>
        <v>14.05</v>
      </c>
      <c r="Z33" s="65">
        <v>5</v>
      </c>
      <c r="AA33" s="66"/>
      <c r="AB33" s="67">
        <v>1.3</v>
      </c>
      <c r="AC33" s="68">
        <f>IF(AA33&gt;0,AA33+10-AB33,Z33+10-AB33)</f>
        <v>13.7</v>
      </c>
      <c r="AD33" s="70">
        <f>SUM(AC33,Y33,U33,Q33,M33,I33)</f>
        <v>55.45</v>
      </c>
      <c r="AE33" s="220" t="s">
        <v>38</v>
      </c>
      <c r="AF33" s="220" t="s">
        <v>39</v>
      </c>
    </row>
    <row r="34" spans="1:32" s="59" customFormat="1" ht="15.75" x14ac:dyDescent="0.25">
      <c r="A34" s="60">
        <v>4</v>
      </c>
      <c r="B34" s="199" t="s">
        <v>121</v>
      </c>
      <c r="C34" s="200" t="s">
        <v>106</v>
      </c>
      <c r="D34" s="201">
        <v>2012</v>
      </c>
      <c r="E34" s="202" t="s">
        <v>107</v>
      </c>
      <c r="F34" s="203">
        <v>6</v>
      </c>
      <c r="G34" s="204"/>
      <c r="H34" s="205">
        <v>2.7</v>
      </c>
      <c r="I34" s="206">
        <f>IF(G34&gt;0,G34+10-H34,F34+10-H34)</f>
        <v>13.3</v>
      </c>
      <c r="J34" s="207"/>
      <c r="K34" s="208"/>
      <c r="L34" s="209"/>
      <c r="M34" s="210"/>
      <c r="N34" s="207"/>
      <c r="O34" s="208"/>
      <c r="P34" s="209"/>
      <c r="Q34" s="210"/>
      <c r="R34" s="211">
        <v>6</v>
      </c>
      <c r="S34" s="212"/>
      <c r="T34" s="213">
        <v>2.15</v>
      </c>
      <c r="U34" s="206">
        <f t="shared" si="5"/>
        <v>13.85</v>
      </c>
      <c r="V34" s="211">
        <v>6</v>
      </c>
      <c r="W34" s="214"/>
      <c r="X34" s="213">
        <v>3.05</v>
      </c>
      <c r="Y34" s="206">
        <f>IF(W34&gt;0,W34+10-X34,V34+10-X34)</f>
        <v>12.95</v>
      </c>
      <c r="Z34" s="211">
        <v>6</v>
      </c>
      <c r="AA34" s="214"/>
      <c r="AB34" s="213">
        <v>1.2</v>
      </c>
      <c r="AC34" s="206">
        <f>IF(AA34&gt;0,AA34+10-AB34,Z34+10-AB34)</f>
        <v>14.8</v>
      </c>
      <c r="AD34" s="215">
        <f>SUM(AC34,Y34,U34,Q34,M34,I34)</f>
        <v>54.9</v>
      </c>
      <c r="AE34" s="59" t="s">
        <v>38</v>
      </c>
      <c r="AF34" s="59" t="s">
        <v>39</v>
      </c>
    </row>
    <row r="35" spans="1:32" s="59" customFormat="1" ht="15.75" x14ac:dyDescent="0.25">
      <c r="A35" s="60">
        <v>5</v>
      </c>
      <c r="B35" s="71" t="s">
        <v>59</v>
      </c>
      <c r="C35" s="72" t="s">
        <v>60</v>
      </c>
      <c r="D35" s="73">
        <v>2011</v>
      </c>
      <c r="E35" s="74" t="s">
        <v>82</v>
      </c>
      <c r="F35" s="75">
        <v>5</v>
      </c>
      <c r="G35" s="76"/>
      <c r="H35" s="77">
        <v>1.05</v>
      </c>
      <c r="I35" s="68">
        <f>IF(G35&gt;0,G35+10-H35,F35+10-H35)</f>
        <v>13.95</v>
      </c>
      <c r="J35" s="187"/>
      <c r="K35" s="188"/>
      <c r="L35" s="189"/>
      <c r="M35" s="190"/>
      <c r="N35" s="65"/>
      <c r="O35" s="66"/>
      <c r="P35" s="67"/>
      <c r="Q35" s="68"/>
      <c r="R35" s="65">
        <v>5</v>
      </c>
      <c r="S35" s="69"/>
      <c r="T35" s="67">
        <v>0.95</v>
      </c>
      <c r="U35" s="68">
        <f t="shared" si="5"/>
        <v>14.05</v>
      </c>
      <c r="V35" s="65">
        <v>5</v>
      </c>
      <c r="W35" s="66"/>
      <c r="X35" s="67">
        <v>2.5</v>
      </c>
      <c r="Y35" s="68">
        <f>IF(W35&gt;0,W35+10-X35,V35+10-X35)</f>
        <v>12.5</v>
      </c>
      <c r="Z35" s="65">
        <v>5</v>
      </c>
      <c r="AA35" s="66"/>
      <c r="AB35" s="67">
        <v>1.2</v>
      </c>
      <c r="AC35" s="68">
        <f>IF(AA35&gt;0,AA35+10-AB35,Z35+10-AB35)</f>
        <v>13.8</v>
      </c>
      <c r="AD35" s="70">
        <f>SUM(AC35,Y35,U35,Q35,M35,I35)</f>
        <v>54.3</v>
      </c>
      <c r="AE35" s="59" t="s">
        <v>38</v>
      </c>
      <c r="AF35" s="59" t="s">
        <v>39</v>
      </c>
    </row>
    <row r="36" spans="1:32" s="59" customFormat="1" ht="16.5" thickBot="1" x14ac:dyDescent="0.3">
      <c r="A36" s="78"/>
      <c r="B36" s="92"/>
      <c r="C36" s="93"/>
      <c r="D36" s="94"/>
      <c r="E36" s="95"/>
      <c r="F36" s="96"/>
      <c r="G36" s="97"/>
      <c r="H36" s="98"/>
      <c r="I36" s="86"/>
      <c r="J36" s="96"/>
      <c r="K36" s="97"/>
      <c r="L36" s="98"/>
      <c r="M36" s="99"/>
      <c r="N36" s="96"/>
      <c r="O36" s="97"/>
      <c r="P36" s="98"/>
      <c r="Q36" s="99"/>
      <c r="R36" s="96"/>
      <c r="S36" s="100"/>
      <c r="T36" s="98"/>
      <c r="U36" s="99">
        <f t="shared" si="5"/>
        <v>10</v>
      </c>
      <c r="V36" s="96"/>
      <c r="W36" s="97"/>
      <c r="X36" s="98"/>
      <c r="Y36" s="99"/>
      <c r="Z36" s="96"/>
      <c r="AA36" s="97"/>
      <c r="AB36" s="98"/>
      <c r="AC36" s="99"/>
      <c r="AD36" s="101"/>
    </row>
    <row r="37" spans="1:32" ht="13.5" thickBot="1" x14ac:dyDescent="0.25"/>
    <row r="38" spans="1:32" s="59" customFormat="1" ht="19.5" thickBot="1" x14ac:dyDescent="0.35">
      <c r="A38" s="40" t="s">
        <v>84</v>
      </c>
      <c r="B38" s="41"/>
      <c r="C38" s="41"/>
      <c r="D38" s="41"/>
      <c r="E38" s="41"/>
      <c r="F38" s="41"/>
      <c r="G38" s="41"/>
      <c r="H38" s="41"/>
      <c r="I38" s="41"/>
      <c r="J38" s="42"/>
      <c r="K38" s="43"/>
      <c r="L38" s="44"/>
      <c r="M38" s="45"/>
      <c r="N38" s="44"/>
      <c r="O38" s="43"/>
      <c r="P38" s="44"/>
      <c r="Q38" s="45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7"/>
    </row>
    <row r="39" spans="1:32" s="59" customFormat="1" ht="15.75" x14ac:dyDescent="0.25">
      <c r="A39" s="60">
        <v>1</v>
      </c>
      <c r="B39" s="61" t="s">
        <v>56</v>
      </c>
      <c r="C39" s="62" t="s">
        <v>57</v>
      </c>
      <c r="D39" s="63">
        <v>2006</v>
      </c>
      <c r="E39" s="64" t="s">
        <v>81</v>
      </c>
      <c r="F39" s="193">
        <v>8</v>
      </c>
      <c r="G39" s="195"/>
      <c r="H39" s="194">
        <v>2.4</v>
      </c>
      <c r="I39" s="190">
        <f t="shared" ref="I39:I45" si="6">IF(G39&gt;0,G39+10-H39,F39+10-H39)</f>
        <v>15.6</v>
      </c>
      <c r="J39" s="65"/>
      <c r="K39" s="66"/>
      <c r="L39" s="67"/>
      <c r="M39" s="68"/>
      <c r="N39" s="65"/>
      <c r="O39" s="66"/>
      <c r="P39" s="67"/>
      <c r="Q39" s="68"/>
      <c r="R39" s="65">
        <v>7</v>
      </c>
      <c r="S39" s="69"/>
      <c r="T39" s="67">
        <v>1.1000000000000001</v>
      </c>
      <c r="U39" s="68">
        <f t="shared" ref="U39:U45" si="7">IF(S39&gt;0,S39+10-T39,R39+10-T39)</f>
        <v>15.9</v>
      </c>
      <c r="V39" s="65">
        <v>8</v>
      </c>
      <c r="W39" s="66"/>
      <c r="X39" s="67">
        <v>1</v>
      </c>
      <c r="Y39" s="68">
        <f t="shared" ref="Y39:Y45" si="8">IF(W39&gt;0,W39+10-X39,V39+10-X39)</f>
        <v>17</v>
      </c>
      <c r="Z39" s="65">
        <v>7</v>
      </c>
      <c r="AA39" s="66"/>
      <c r="AB39" s="67">
        <v>1.1499999999999999</v>
      </c>
      <c r="AC39" s="68">
        <f t="shared" ref="AC39:AC45" si="9">IF(AA39&gt;0,AA39+10-AB39,Z39+10-AB39)</f>
        <v>15.85</v>
      </c>
      <c r="AD39" s="70">
        <f t="shared" ref="AD39:AD45" si="10">SUM(AC39,Y39,U39,Q39,M39,I39)</f>
        <v>64.349999999999994</v>
      </c>
      <c r="AE39" s="59" t="s">
        <v>118</v>
      </c>
      <c r="AF39" s="59" t="s">
        <v>117</v>
      </c>
    </row>
    <row r="40" spans="1:32" s="59" customFormat="1" ht="15.75" x14ac:dyDescent="0.25">
      <c r="A40" s="60">
        <v>2</v>
      </c>
      <c r="B40" s="61" t="s">
        <v>93</v>
      </c>
      <c r="C40" s="62" t="s">
        <v>94</v>
      </c>
      <c r="D40" s="63">
        <v>2010</v>
      </c>
      <c r="E40" s="64" t="s">
        <v>81</v>
      </c>
      <c r="F40" s="193">
        <v>7</v>
      </c>
      <c r="G40" s="195"/>
      <c r="H40" s="194">
        <v>2.25</v>
      </c>
      <c r="I40" s="190">
        <f t="shared" si="6"/>
        <v>14.75</v>
      </c>
      <c r="J40" s="65"/>
      <c r="K40" s="66"/>
      <c r="L40" s="67"/>
      <c r="M40" s="68"/>
      <c r="N40" s="65"/>
      <c r="O40" s="66"/>
      <c r="P40" s="67"/>
      <c r="Q40" s="68"/>
      <c r="R40" s="65">
        <v>7</v>
      </c>
      <c r="S40" s="69"/>
      <c r="T40" s="67">
        <v>1.45</v>
      </c>
      <c r="U40" s="68">
        <f t="shared" si="7"/>
        <v>15.55</v>
      </c>
      <c r="V40" s="65">
        <v>8</v>
      </c>
      <c r="W40" s="66"/>
      <c r="X40" s="67">
        <v>1.7</v>
      </c>
      <c r="Y40" s="68">
        <f t="shared" si="8"/>
        <v>16.3</v>
      </c>
      <c r="Z40" s="65">
        <v>7</v>
      </c>
      <c r="AA40" s="66"/>
      <c r="AB40" s="67">
        <v>1</v>
      </c>
      <c r="AC40" s="68">
        <f t="shared" si="9"/>
        <v>16</v>
      </c>
      <c r="AD40" s="70">
        <f t="shared" si="10"/>
        <v>62.6</v>
      </c>
      <c r="AE40" s="59" t="s">
        <v>118</v>
      </c>
      <c r="AF40" s="59" t="s">
        <v>117</v>
      </c>
    </row>
    <row r="41" spans="1:32" s="59" customFormat="1" ht="15.75" x14ac:dyDescent="0.25">
      <c r="A41" s="60">
        <v>3</v>
      </c>
      <c r="B41" s="71" t="s">
        <v>58</v>
      </c>
      <c r="C41" s="72" t="s">
        <v>32</v>
      </c>
      <c r="D41" s="73">
        <v>2007</v>
      </c>
      <c r="E41" s="74" t="s">
        <v>81</v>
      </c>
      <c r="F41" s="193">
        <v>7</v>
      </c>
      <c r="G41" s="195"/>
      <c r="H41" s="194">
        <v>3.2</v>
      </c>
      <c r="I41" s="190">
        <f t="shared" si="6"/>
        <v>13.8</v>
      </c>
      <c r="J41" s="65"/>
      <c r="K41" s="66"/>
      <c r="L41" s="67"/>
      <c r="M41" s="68"/>
      <c r="N41" s="65"/>
      <c r="O41" s="66"/>
      <c r="P41" s="67"/>
      <c r="Q41" s="68"/>
      <c r="R41" s="65">
        <v>7</v>
      </c>
      <c r="S41" s="69"/>
      <c r="T41" s="67">
        <v>1.5</v>
      </c>
      <c r="U41" s="68">
        <f t="shared" si="7"/>
        <v>15.5</v>
      </c>
      <c r="V41" s="65">
        <v>8</v>
      </c>
      <c r="W41" s="66"/>
      <c r="X41" s="67">
        <v>1.95</v>
      </c>
      <c r="Y41" s="68">
        <f t="shared" si="8"/>
        <v>16.05</v>
      </c>
      <c r="Z41" s="65">
        <v>7</v>
      </c>
      <c r="AA41" s="66"/>
      <c r="AB41" s="67">
        <v>2.4</v>
      </c>
      <c r="AC41" s="68">
        <f t="shared" si="9"/>
        <v>14.6</v>
      </c>
      <c r="AD41" s="70">
        <f t="shared" si="10"/>
        <v>59.95</v>
      </c>
      <c r="AE41" s="59" t="s">
        <v>118</v>
      </c>
      <c r="AF41" s="59" t="s">
        <v>117</v>
      </c>
    </row>
    <row r="42" spans="1:32" s="59" customFormat="1" ht="15.75" x14ac:dyDescent="0.25">
      <c r="A42" s="60">
        <v>4</v>
      </c>
      <c r="B42" s="61" t="s">
        <v>28</v>
      </c>
      <c r="C42" s="62" t="s">
        <v>29</v>
      </c>
      <c r="D42" s="63">
        <v>2007</v>
      </c>
      <c r="E42" s="64" t="s">
        <v>81</v>
      </c>
      <c r="F42" s="193">
        <v>7</v>
      </c>
      <c r="G42" s="195"/>
      <c r="H42" s="194">
        <v>2.15</v>
      </c>
      <c r="I42" s="190">
        <f t="shared" si="6"/>
        <v>14.85</v>
      </c>
      <c r="J42" s="65"/>
      <c r="K42" s="66"/>
      <c r="L42" s="67"/>
      <c r="M42" s="68"/>
      <c r="N42" s="65"/>
      <c r="O42" s="66"/>
      <c r="P42" s="67"/>
      <c r="Q42" s="68"/>
      <c r="R42" s="65">
        <v>6</v>
      </c>
      <c r="S42" s="69"/>
      <c r="T42" s="67">
        <v>2.2999999999999998</v>
      </c>
      <c r="U42" s="68">
        <f t="shared" si="7"/>
        <v>13.7</v>
      </c>
      <c r="V42" s="65">
        <v>7</v>
      </c>
      <c r="W42" s="66"/>
      <c r="X42" s="67">
        <v>4</v>
      </c>
      <c r="Y42" s="68">
        <f t="shared" si="8"/>
        <v>13</v>
      </c>
      <c r="Z42" s="65">
        <v>5</v>
      </c>
      <c r="AA42" s="66"/>
      <c r="AB42" s="67">
        <v>1.1000000000000001</v>
      </c>
      <c r="AC42" s="68">
        <f t="shared" si="9"/>
        <v>13.9</v>
      </c>
      <c r="AD42" s="70">
        <f t="shared" si="10"/>
        <v>55.45</v>
      </c>
      <c r="AE42" s="59" t="s">
        <v>118</v>
      </c>
      <c r="AF42" s="59" t="s">
        <v>117</v>
      </c>
    </row>
    <row r="43" spans="1:32" s="59" customFormat="1" ht="15.75" x14ac:dyDescent="0.25">
      <c r="A43" s="60">
        <v>5</v>
      </c>
      <c r="B43" s="71" t="s">
        <v>95</v>
      </c>
      <c r="C43" s="72" t="s">
        <v>96</v>
      </c>
      <c r="D43" s="73">
        <v>2009</v>
      </c>
      <c r="E43" s="74" t="s">
        <v>82</v>
      </c>
      <c r="F43" s="193">
        <v>5</v>
      </c>
      <c r="G43" s="195"/>
      <c r="H43" s="194">
        <v>1.5</v>
      </c>
      <c r="I43" s="190">
        <f t="shared" si="6"/>
        <v>13.5</v>
      </c>
      <c r="J43" s="65"/>
      <c r="K43" s="66"/>
      <c r="L43" s="67"/>
      <c r="M43" s="68"/>
      <c r="N43" s="65"/>
      <c r="O43" s="66"/>
      <c r="P43" s="67"/>
      <c r="Q43" s="68"/>
      <c r="R43" s="65">
        <v>6</v>
      </c>
      <c r="S43" s="69"/>
      <c r="T43" s="67">
        <v>1.8</v>
      </c>
      <c r="U43" s="68">
        <f t="shared" si="7"/>
        <v>14.2</v>
      </c>
      <c r="V43" s="65">
        <v>6</v>
      </c>
      <c r="W43" s="66"/>
      <c r="X43" s="67">
        <v>3.1</v>
      </c>
      <c r="Y43" s="68">
        <f t="shared" si="8"/>
        <v>12.9</v>
      </c>
      <c r="Z43" s="65">
        <v>6</v>
      </c>
      <c r="AA43" s="66"/>
      <c r="AB43" s="67">
        <v>1.7</v>
      </c>
      <c r="AC43" s="68">
        <f t="shared" si="9"/>
        <v>14.3</v>
      </c>
      <c r="AD43" s="70">
        <f t="shared" si="10"/>
        <v>54.9</v>
      </c>
      <c r="AE43" s="59" t="s">
        <v>118</v>
      </c>
      <c r="AF43" s="59" t="s">
        <v>117</v>
      </c>
    </row>
    <row r="44" spans="1:32" s="59" customFormat="1" ht="15.75" x14ac:dyDescent="0.25">
      <c r="A44" s="60">
        <v>6</v>
      </c>
      <c r="B44" s="61" t="s">
        <v>25</v>
      </c>
      <c r="C44" s="62" t="s">
        <v>24</v>
      </c>
      <c r="D44" s="63">
        <v>2009</v>
      </c>
      <c r="E44" s="64" t="s">
        <v>82</v>
      </c>
      <c r="F44" s="193">
        <v>6</v>
      </c>
      <c r="G44" s="195"/>
      <c r="H44" s="194">
        <v>2.4</v>
      </c>
      <c r="I44" s="190">
        <f t="shared" si="6"/>
        <v>13.6</v>
      </c>
      <c r="J44" s="65"/>
      <c r="K44" s="66"/>
      <c r="L44" s="67"/>
      <c r="M44" s="68"/>
      <c r="N44" s="65"/>
      <c r="O44" s="66"/>
      <c r="P44" s="67"/>
      <c r="Q44" s="68"/>
      <c r="R44" s="65">
        <v>6</v>
      </c>
      <c r="S44" s="69"/>
      <c r="T44" s="67">
        <v>1.8</v>
      </c>
      <c r="U44" s="68">
        <f t="shared" si="7"/>
        <v>14.2</v>
      </c>
      <c r="V44" s="65">
        <v>5</v>
      </c>
      <c r="W44" s="66"/>
      <c r="X44" s="67">
        <v>2.5</v>
      </c>
      <c r="Y44" s="68">
        <f t="shared" si="8"/>
        <v>12.5</v>
      </c>
      <c r="Z44" s="65">
        <v>5</v>
      </c>
      <c r="AA44" s="66"/>
      <c r="AB44" s="67">
        <v>0.6</v>
      </c>
      <c r="AC44" s="68">
        <f t="shared" si="9"/>
        <v>14.4</v>
      </c>
      <c r="AD44" s="70">
        <f t="shared" si="10"/>
        <v>54.7</v>
      </c>
      <c r="AE44" s="59" t="s">
        <v>118</v>
      </c>
      <c r="AF44" s="59" t="s">
        <v>117</v>
      </c>
    </row>
    <row r="45" spans="1:32" s="59" customFormat="1" ht="15.75" x14ac:dyDescent="0.25">
      <c r="A45" s="60">
        <v>7</v>
      </c>
      <c r="B45" s="61" t="s">
        <v>97</v>
      </c>
      <c r="C45" s="62" t="s">
        <v>98</v>
      </c>
      <c r="D45" s="63">
        <v>2010</v>
      </c>
      <c r="E45" s="64" t="s">
        <v>82</v>
      </c>
      <c r="F45" s="193">
        <v>5</v>
      </c>
      <c r="G45" s="195"/>
      <c r="H45" s="194">
        <v>2.2000000000000002</v>
      </c>
      <c r="I45" s="190">
        <f t="shared" si="6"/>
        <v>12.8</v>
      </c>
      <c r="J45" s="65"/>
      <c r="K45" s="66"/>
      <c r="L45" s="67"/>
      <c r="M45" s="68"/>
      <c r="N45" s="65"/>
      <c r="O45" s="66"/>
      <c r="P45" s="67"/>
      <c r="Q45" s="68"/>
      <c r="R45" s="65">
        <v>5</v>
      </c>
      <c r="S45" s="69"/>
      <c r="T45" s="67">
        <v>1.2</v>
      </c>
      <c r="U45" s="68">
        <f t="shared" si="7"/>
        <v>13.8</v>
      </c>
      <c r="V45" s="65">
        <v>4</v>
      </c>
      <c r="W45" s="66"/>
      <c r="X45" s="67">
        <v>3.35</v>
      </c>
      <c r="Y45" s="68">
        <f t="shared" si="8"/>
        <v>10.65</v>
      </c>
      <c r="Z45" s="65">
        <v>3</v>
      </c>
      <c r="AA45" s="66"/>
      <c r="AB45" s="67">
        <v>1.1000000000000001</v>
      </c>
      <c r="AC45" s="68">
        <f t="shared" si="9"/>
        <v>11.9</v>
      </c>
      <c r="AD45" s="70">
        <f t="shared" si="10"/>
        <v>49.15</v>
      </c>
      <c r="AE45" s="59" t="s">
        <v>118</v>
      </c>
      <c r="AF45" s="59" t="s">
        <v>117</v>
      </c>
    </row>
    <row r="46" spans="1:32" s="59" customFormat="1" ht="16.5" thickBot="1" x14ac:dyDescent="0.3">
      <c r="A46" s="78"/>
      <c r="B46" s="92"/>
      <c r="C46" s="93"/>
      <c r="D46" s="94"/>
      <c r="E46" s="95"/>
      <c r="F46" s="96"/>
      <c r="G46" s="97"/>
      <c r="H46" s="98"/>
      <c r="I46" s="86"/>
      <c r="J46" s="96"/>
      <c r="K46" s="97"/>
      <c r="L46" s="98"/>
      <c r="M46" s="99"/>
      <c r="N46" s="96"/>
      <c r="O46" s="97"/>
      <c r="P46" s="98"/>
      <c r="Q46" s="99"/>
      <c r="R46" s="96"/>
      <c r="S46" s="100"/>
      <c r="T46" s="98"/>
      <c r="U46" s="99"/>
      <c r="V46" s="96"/>
      <c r="W46" s="97"/>
      <c r="X46" s="98"/>
      <c r="Y46" s="99"/>
      <c r="Z46" s="96"/>
      <c r="AA46" s="97"/>
      <c r="AB46" s="98"/>
      <c r="AC46" s="99"/>
      <c r="AD46" s="101"/>
    </row>
  </sheetData>
  <mergeCells count="31">
    <mergeCell ref="U2:AA2"/>
    <mergeCell ref="F3:I3"/>
    <mergeCell ref="J3:M3"/>
    <mergeCell ref="N3:Q3"/>
    <mergeCell ref="R3:U3"/>
    <mergeCell ref="V3:Y3"/>
    <mergeCell ref="Z3:AC3"/>
    <mergeCell ref="P4:P5"/>
    <mergeCell ref="Q4:Q5"/>
    <mergeCell ref="F4:F5"/>
    <mergeCell ref="G4:G5"/>
    <mergeCell ref="H4:H5"/>
    <mergeCell ref="I4:I5"/>
    <mergeCell ref="K4:K5"/>
    <mergeCell ref="J4:J5"/>
    <mergeCell ref="L4:L5"/>
    <mergeCell ref="M4:M5"/>
    <mergeCell ref="N4:N5"/>
    <mergeCell ref="O4:O5"/>
    <mergeCell ref="AB4:AB5"/>
    <mergeCell ref="AC4:AC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topLeftCell="A7" workbookViewId="0">
      <selection activeCell="B13" sqref="B13:F14"/>
    </sheetView>
  </sheetViews>
  <sheetFormatPr baseColWidth="10" defaultRowHeight="12.75" x14ac:dyDescent="0.2"/>
  <cols>
    <col min="1" max="1" width="41" style="39" customWidth="1"/>
    <col min="2" max="2" width="19.5703125" style="37" bestFit="1" customWidth="1"/>
    <col min="3" max="3" width="15.140625" style="37" bestFit="1" customWidth="1"/>
    <col min="4" max="4" width="6.42578125" style="89" bestFit="1" customWidth="1"/>
    <col min="5" max="5" width="7.85546875" style="37" bestFit="1" customWidth="1"/>
    <col min="6" max="6" width="9" style="37" bestFit="1" customWidth="1"/>
  </cols>
  <sheetData>
    <row r="1" spans="1:6" ht="45" x14ac:dyDescent="0.6">
      <c r="A1" s="1" t="s">
        <v>42</v>
      </c>
      <c r="C1" s="2"/>
      <c r="D1" s="2"/>
      <c r="E1" s="2"/>
      <c r="F1" s="2" t="s">
        <v>125</v>
      </c>
    </row>
    <row r="2" spans="1:6" ht="27" thickBot="1" x14ac:dyDescent="0.45">
      <c r="A2" s="8" t="s">
        <v>19</v>
      </c>
      <c r="B2" s="9"/>
      <c r="C2" s="9"/>
      <c r="D2" s="9"/>
      <c r="E2" s="9"/>
      <c r="F2" s="9"/>
    </row>
    <row r="3" spans="1:6" ht="15.75" x14ac:dyDescent="0.2">
      <c r="A3" s="15" t="s">
        <v>0</v>
      </c>
      <c r="B3" s="16" t="s">
        <v>1</v>
      </c>
      <c r="C3" s="17" t="s">
        <v>2</v>
      </c>
      <c r="D3" s="18" t="s">
        <v>15</v>
      </c>
      <c r="E3" s="19" t="s">
        <v>10</v>
      </c>
      <c r="F3" s="20" t="s">
        <v>26</v>
      </c>
    </row>
    <row r="4" spans="1:6" ht="15.75" x14ac:dyDescent="0.2">
      <c r="A4" s="22"/>
      <c r="B4" s="23"/>
      <c r="C4" s="24"/>
      <c r="D4" s="25"/>
      <c r="E4" s="26"/>
      <c r="F4" s="27"/>
    </row>
    <row r="5" spans="1:6" ht="16.5" thickBot="1" x14ac:dyDescent="0.25">
      <c r="A5" s="28"/>
      <c r="B5" s="29"/>
      <c r="C5" s="30"/>
      <c r="D5" s="31"/>
      <c r="E5" s="32"/>
      <c r="F5" s="33"/>
    </row>
    <row r="6" spans="1:6" ht="13.5" thickBot="1" x14ac:dyDescent="0.25">
      <c r="A6" s="35"/>
      <c r="B6" s="36"/>
      <c r="C6" s="36"/>
      <c r="D6" s="36"/>
      <c r="E6" s="36"/>
    </row>
    <row r="7" spans="1:6" ht="18.75" thickBot="1" x14ac:dyDescent="0.25">
      <c r="A7" s="40" t="s">
        <v>88</v>
      </c>
      <c r="B7" s="90"/>
      <c r="C7" s="90"/>
      <c r="D7" s="90"/>
      <c r="E7" s="90"/>
      <c r="F7" s="47"/>
    </row>
    <row r="8" spans="1:6" ht="15.75" x14ac:dyDescent="0.25">
      <c r="A8" s="48">
        <v>1</v>
      </c>
      <c r="B8" s="49" t="s">
        <v>68</v>
      </c>
      <c r="C8" s="50" t="s">
        <v>99</v>
      </c>
      <c r="D8" s="51">
        <v>2018</v>
      </c>
      <c r="E8" s="52" t="s">
        <v>83</v>
      </c>
      <c r="F8" s="58">
        <v>74.95</v>
      </c>
    </row>
    <row r="9" spans="1:6" ht="15.75" x14ac:dyDescent="0.25">
      <c r="A9" s="60">
        <v>2</v>
      </c>
      <c r="B9" s="61" t="s">
        <v>100</v>
      </c>
      <c r="C9" s="62" t="s">
        <v>101</v>
      </c>
      <c r="D9" s="63">
        <v>2017</v>
      </c>
      <c r="E9" s="64" t="s">
        <v>83</v>
      </c>
      <c r="F9" s="70">
        <v>70.45</v>
      </c>
    </row>
    <row r="10" spans="1:6" ht="16.5" thickBot="1" x14ac:dyDescent="0.3">
      <c r="A10" s="78"/>
      <c r="B10" s="92"/>
      <c r="C10" s="93"/>
      <c r="D10" s="94"/>
      <c r="E10" s="95"/>
      <c r="F10" s="101"/>
    </row>
    <row r="11" spans="1:6" ht="13.5" thickBot="1" x14ac:dyDescent="0.25"/>
    <row r="12" spans="1:6" ht="18.75" thickBot="1" x14ac:dyDescent="0.25">
      <c r="A12" s="40" t="s">
        <v>87</v>
      </c>
      <c r="B12" s="41"/>
      <c r="C12" s="41"/>
      <c r="D12" s="41"/>
      <c r="E12" s="41"/>
      <c r="F12" s="47"/>
    </row>
    <row r="13" spans="1:6" ht="15.75" x14ac:dyDescent="0.25">
      <c r="A13" s="48">
        <v>1</v>
      </c>
      <c r="B13" s="61" t="s">
        <v>65</v>
      </c>
      <c r="C13" s="62" t="s">
        <v>76</v>
      </c>
      <c r="D13" s="63">
        <v>2015</v>
      </c>
      <c r="E13" s="64" t="s">
        <v>82</v>
      </c>
      <c r="F13" s="70">
        <v>79.2</v>
      </c>
    </row>
    <row r="14" spans="1:6" ht="15.75" x14ac:dyDescent="0.25">
      <c r="A14" s="60">
        <v>2</v>
      </c>
      <c r="B14" s="61" t="s">
        <v>75</v>
      </c>
      <c r="C14" s="62" t="s">
        <v>76</v>
      </c>
      <c r="D14" s="63">
        <v>2015</v>
      </c>
      <c r="E14" s="64" t="s">
        <v>82</v>
      </c>
      <c r="F14" s="70">
        <v>74.3</v>
      </c>
    </row>
    <row r="15" spans="1:6" ht="16.5" thickBot="1" x14ac:dyDescent="0.3">
      <c r="A15" s="78"/>
      <c r="B15" s="92"/>
      <c r="C15" s="93"/>
      <c r="D15" s="94"/>
      <c r="E15" s="95"/>
      <c r="F15" s="101"/>
    </row>
    <row r="16" spans="1:6" ht="13.5" thickBot="1" x14ac:dyDescent="0.25"/>
    <row r="17" spans="1:6" ht="18.75" thickBot="1" x14ac:dyDescent="0.25">
      <c r="A17" s="40" t="s">
        <v>86</v>
      </c>
      <c r="B17" s="41"/>
      <c r="C17" s="41"/>
      <c r="D17" s="41"/>
      <c r="E17" s="41"/>
      <c r="F17" s="47"/>
    </row>
    <row r="18" spans="1:6" ht="15.75" x14ac:dyDescent="0.25">
      <c r="A18" s="60">
        <v>1</v>
      </c>
      <c r="B18" s="61" t="s">
        <v>67</v>
      </c>
      <c r="C18" s="62" t="s">
        <v>72</v>
      </c>
      <c r="D18" s="63">
        <v>2014</v>
      </c>
      <c r="E18" s="64" t="s">
        <v>83</v>
      </c>
      <c r="F18" s="70">
        <v>85.4</v>
      </c>
    </row>
    <row r="19" spans="1:6" ht="15.75" x14ac:dyDescent="0.25">
      <c r="A19" s="60">
        <v>2</v>
      </c>
      <c r="B19" s="61" t="s">
        <v>71</v>
      </c>
      <c r="C19" s="62" t="s">
        <v>27</v>
      </c>
      <c r="D19" s="63">
        <v>2013</v>
      </c>
      <c r="E19" s="64" t="s">
        <v>83</v>
      </c>
      <c r="F19" s="70">
        <v>84.4</v>
      </c>
    </row>
    <row r="20" spans="1:6" ht="15.75" x14ac:dyDescent="0.25">
      <c r="A20" s="60">
        <v>3</v>
      </c>
      <c r="B20" s="61" t="s">
        <v>73</v>
      </c>
      <c r="C20" s="62" t="s">
        <v>74</v>
      </c>
      <c r="D20" s="63">
        <v>2013</v>
      </c>
      <c r="E20" s="64" t="s">
        <v>83</v>
      </c>
      <c r="F20" s="70">
        <v>82.55</v>
      </c>
    </row>
    <row r="21" spans="1:6" ht="15.75" x14ac:dyDescent="0.25">
      <c r="A21" s="60">
        <v>4</v>
      </c>
      <c r="B21" s="61" t="s">
        <v>110</v>
      </c>
      <c r="C21" s="62" t="s">
        <v>66</v>
      </c>
      <c r="D21" s="63">
        <v>2013</v>
      </c>
      <c r="E21" s="64" t="s">
        <v>83</v>
      </c>
      <c r="F21" s="70">
        <v>82.3</v>
      </c>
    </row>
    <row r="22" spans="1:6" ht="15.75" x14ac:dyDescent="0.25">
      <c r="A22" s="60">
        <v>5</v>
      </c>
      <c r="B22" s="61" t="s">
        <v>111</v>
      </c>
      <c r="C22" s="62" t="s">
        <v>112</v>
      </c>
      <c r="D22" s="63">
        <v>2014</v>
      </c>
      <c r="E22" s="64" t="s">
        <v>83</v>
      </c>
      <c r="F22" s="70">
        <v>81.55</v>
      </c>
    </row>
    <row r="23" spans="1:6" ht="15.75" x14ac:dyDescent="0.25">
      <c r="A23" s="60">
        <v>6</v>
      </c>
      <c r="B23" s="61" t="s">
        <v>68</v>
      </c>
      <c r="C23" s="62" t="s">
        <v>70</v>
      </c>
      <c r="D23" s="63">
        <v>2014</v>
      </c>
      <c r="E23" s="64" t="s">
        <v>83</v>
      </c>
      <c r="F23" s="70">
        <v>78.3</v>
      </c>
    </row>
    <row r="24" spans="1:6" ht="15.75" x14ac:dyDescent="0.25">
      <c r="A24" s="60">
        <v>7</v>
      </c>
      <c r="B24" s="61" t="s">
        <v>116</v>
      </c>
      <c r="C24" s="62" t="s">
        <v>124</v>
      </c>
      <c r="D24" s="63">
        <v>2014</v>
      </c>
      <c r="E24" s="64" t="s">
        <v>82</v>
      </c>
      <c r="F24" s="70">
        <v>77.849999999999994</v>
      </c>
    </row>
    <row r="25" spans="1:6" ht="15.75" x14ac:dyDescent="0.25">
      <c r="A25" s="60">
        <v>8</v>
      </c>
      <c r="B25" s="61" t="s">
        <v>115</v>
      </c>
      <c r="C25" s="62" t="s">
        <v>114</v>
      </c>
      <c r="D25" s="63">
        <v>2013</v>
      </c>
      <c r="E25" s="64" t="s">
        <v>83</v>
      </c>
      <c r="F25" s="70">
        <v>76.45</v>
      </c>
    </row>
    <row r="26" spans="1:6" ht="15.75" x14ac:dyDescent="0.25">
      <c r="A26" s="60">
        <v>9</v>
      </c>
      <c r="B26" s="61" t="s">
        <v>97</v>
      </c>
      <c r="C26" s="62" t="s">
        <v>30</v>
      </c>
      <c r="D26" s="63">
        <v>2014</v>
      </c>
      <c r="E26" s="64" t="s">
        <v>82</v>
      </c>
      <c r="F26" s="70">
        <v>75.849999999999994</v>
      </c>
    </row>
    <row r="27" spans="1:6" ht="15.75" x14ac:dyDescent="0.25">
      <c r="A27" s="60"/>
      <c r="B27" s="61"/>
      <c r="C27" s="62"/>
      <c r="D27" s="63"/>
      <c r="E27" s="64"/>
      <c r="F27" s="70"/>
    </row>
    <row r="28" spans="1:6" ht="16.5" thickBot="1" x14ac:dyDescent="0.3">
      <c r="A28" s="78"/>
      <c r="B28" s="79"/>
      <c r="C28" s="80"/>
      <c r="D28" s="81"/>
      <c r="E28" s="82"/>
      <c r="F28" s="88"/>
    </row>
    <row r="29" spans="1:6" ht="13.5" thickBot="1" x14ac:dyDescent="0.25">
      <c r="A29" s="103"/>
      <c r="B29" s="104"/>
      <c r="C29" s="104"/>
      <c r="D29" s="105"/>
      <c r="E29" s="104"/>
      <c r="F29" s="104"/>
    </row>
    <row r="30" spans="1:6" ht="18.75" thickBot="1" x14ac:dyDescent="0.25">
      <c r="A30" s="40" t="s">
        <v>85</v>
      </c>
      <c r="B30" s="41"/>
      <c r="C30" s="41"/>
      <c r="D30" s="41"/>
      <c r="E30" s="41"/>
      <c r="F30" s="47"/>
    </row>
    <row r="31" spans="1:6" ht="15.75" x14ac:dyDescent="0.25">
      <c r="A31" s="60"/>
      <c r="B31" s="199" t="s">
        <v>120</v>
      </c>
      <c r="C31" s="200" t="s">
        <v>105</v>
      </c>
      <c r="D31" s="201">
        <v>2011</v>
      </c>
      <c r="E31" s="202" t="s">
        <v>107</v>
      </c>
      <c r="F31" s="215">
        <v>55.9</v>
      </c>
    </row>
    <row r="32" spans="1:6" ht="15.75" x14ac:dyDescent="0.25">
      <c r="A32" s="60"/>
      <c r="B32" s="216" t="s">
        <v>121</v>
      </c>
      <c r="C32" s="217" t="s">
        <v>106</v>
      </c>
      <c r="D32" s="218">
        <v>2012</v>
      </c>
      <c r="E32" s="219" t="s">
        <v>107</v>
      </c>
      <c r="F32" s="215">
        <v>54.9</v>
      </c>
    </row>
    <row r="33" spans="1:6" ht="15.75" x14ac:dyDescent="0.25">
      <c r="A33" s="60">
        <v>1</v>
      </c>
      <c r="B33" s="61" t="s">
        <v>68</v>
      </c>
      <c r="C33" s="62" t="s">
        <v>69</v>
      </c>
      <c r="D33" s="63">
        <v>2012</v>
      </c>
      <c r="E33" s="64" t="s">
        <v>83</v>
      </c>
      <c r="F33" s="70">
        <v>86.9</v>
      </c>
    </row>
    <row r="34" spans="1:6" ht="15.75" x14ac:dyDescent="0.25">
      <c r="A34" s="60">
        <v>2</v>
      </c>
      <c r="B34" s="71" t="s">
        <v>63</v>
      </c>
      <c r="C34" s="72" t="s">
        <v>64</v>
      </c>
      <c r="D34" s="73">
        <v>2012</v>
      </c>
      <c r="E34" s="74" t="s">
        <v>82</v>
      </c>
      <c r="F34" s="70">
        <v>81.8</v>
      </c>
    </row>
    <row r="35" spans="1:6" ht="15.75" x14ac:dyDescent="0.25">
      <c r="A35" s="60">
        <v>3</v>
      </c>
      <c r="B35" s="61" t="s">
        <v>59</v>
      </c>
      <c r="C35" s="62" t="s">
        <v>60</v>
      </c>
      <c r="D35" s="63">
        <v>2011</v>
      </c>
      <c r="E35" s="64" t="s">
        <v>82</v>
      </c>
      <c r="F35" s="70">
        <v>80.7</v>
      </c>
    </row>
    <row r="36" spans="1:6" ht="16.5" thickBot="1" x14ac:dyDescent="0.3">
      <c r="A36" s="78"/>
      <c r="B36" s="92"/>
      <c r="C36" s="93"/>
      <c r="D36" s="94"/>
      <c r="E36" s="95"/>
      <c r="F36" s="101"/>
    </row>
    <row r="37" spans="1:6" ht="13.5" thickBot="1" x14ac:dyDescent="0.25"/>
    <row r="38" spans="1:6" ht="18.75" thickBot="1" x14ac:dyDescent="0.25">
      <c r="A38" s="40" t="s">
        <v>84</v>
      </c>
      <c r="B38" s="41"/>
      <c r="C38" s="41"/>
      <c r="D38" s="41"/>
      <c r="E38" s="41"/>
      <c r="F38" s="47"/>
    </row>
    <row r="39" spans="1:6" ht="15.75" x14ac:dyDescent="0.25">
      <c r="A39" s="60">
        <v>1</v>
      </c>
      <c r="B39" s="61" t="s">
        <v>56</v>
      </c>
      <c r="C39" s="62" t="s">
        <v>57</v>
      </c>
      <c r="D39" s="63">
        <v>2006</v>
      </c>
      <c r="E39" s="64" t="s">
        <v>81</v>
      </c>
      <c r="F39" s="70">
        <v>97.15</v>
      </c>
    </row>
    <row r="40" spans="1:6" ht="15.75" x14ac:dyDescent="0.25">
      <c r="A40" s="60">
        <v>2</v>
      </c>
      <c r="B40" s="61" t="s">
        <v>93</v>
      </c>
      <c r="C40" s="62" t="s">
        <v>94</v>
      </c>
      <c r="D40" s="63">
        <v>2010</v>
      </c>
      <c r="E40" s="64" t="s">
        <v>81</v>
      </c>
      <c r="F40" s="70">
        <v>94.4</v>
      </c>
    </row>
    <row r="41" spans="1:6" ht="15.75" x14ac:dyDescent="0.25">
      <c r="A41" s="60">
        <v>3</v>
      </c>
      <c r="B41" s="71" t="s">
        <v>58</v>
      </c>
      <c r="C41" s="72" t="s">
        <v>32</v>
      </c>
      <c r="D41" s="73">
        <v>2007</v>
      </c>
      <c r="E41" s="74" t="s">
        <v>81</v>
      </c>
      <c r="F41" s="70">
        <v>90.2</v>
      </c>
    </row>
    <row r="42" spans="1:6" ht="15.75" x14ac:dyDescent="0.25">
      <c r="A42" s="60">
        <v>4</v>
      </c>
      <c r="B42" s="61" t="s">
        <v>28</v>
      </c>
      <c r="C42" s="62" t="s">
        <v>29</v>
      </c>
      <c r="D42" s="63">
        <v>2007</v>
      </c>
      <c r="E42" s="64" t="s">
        <v>81</v>
      </c>
      <c r="F42" s="70">
        <v>83.1</v>
      </c>
    </row>
    <row r="43" spans="1:6" ht="15.75" x14ac:dyDescent="0.25">
      <c r="A43" s="60">
        <v>5</v>
      </c>
      <c r="B43" s="71" t="s">
        <v>25</v>
      </c>
      <c r="C43" s="72" t="s">
        <v>24</v>
      </c>
      <c r="D43" s="73">
        <v>2009</v>
      </c>
      <c r="E43" s="74" t="s">
        <v>82</v>
      </c>
      <c r="F43" s="70">
        <v>80.900000000000006</v>
      </c>
    </row>
    <row r="44" spans="1:6" ht="15.75" x14ac:dyDescent="0.25">
      <c r="A44" s="60">
        <v>6</v>
      </c>
      <c r="B44" s="61" t="s">
        <v>95</v>
      </c>
      <c r="C44" s="62" t="s">
        <v>96</v>
      </c>
      <c r="D44" s="63">
        <v>2009</v>
      </c>
      <c r="E44" s="64" t="s">
        <v>82</v>
      </c>
      <c r="F44" s="70">
        <v>80.25</v>
      </c>
    </row>
    <row r="45" spans="1:6" ht="15.75" x14ac:dyDescent="0.25">
      <c r="A45" s="60">
        <v>7</v>
      </c>
      <c r="B45" s="61" t="s">
        <v>97</v>
      </c>
      <c r="C45" s="62" t="s">
        <v>98</v>
      </c>
      <c r="D45" s="63">
        <v>2010</v>
      </c>
      <c r="E45" s="64" t="s">
        <v>82</v>
      </c>
      <c r="F45" s="70">
        <v>72.55</v>
      </c>
    </row>
    <row r="46" spans="1:6" ht="16.5" thickBot="1" x14ac:dyDescent="0.3">
      <c r="A46" s="78"/>
      <c r="B46" s="92"/>
      <c r="C46" s="93"/>
      <c r="D46" s="94"/>
      <c r="E46" s="95"/>
      <c r="F46" s="101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LK-m</vt:lpstr>
      <vt:lpstr>P-m</vt:lpstr>
      <vt:lpstr>Ergebnis 4Kampf</vt:lpstr>
      <vt:lpstr>Ergebnis 6Kampf</vt:lpstr>
      <vt:lpstr>'LK-m'!Druckbereich</vt:lpstr>
      <vt:lpstr>'LK-m'!Drucktitel</vt:lpstr>
      <vt:lpstr>'P-m'!Drucktitel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 Panhey</cp:lastModifiedBy>
  <cp:lastPrinted>2024-05-05T18:30:55Z</cp:lastPrinted>
  <dcterms:created xsi:type="dcterms:W3CDTF">2003-04-18T16:54:38Z</dcterms:created>
  <dcterms:modified xsi:type="dcterms:W3CDTF">2024-05-05T20:05:26Z</dcterms:modified>
</cp:coreProperties>
</file>